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9225"/>
  </bookViews>
  <sheets>
    <sheet name="Directions - IMPORTANT" sheetId="21" r:id="rId1"/>
    <sheet name="Blank Worksheet - TO COMPLETE" sheetId="22" r:id="rId2"/>
    <sheet name="Sample 1 - JSHS 7 HR" sheetId="20" r:id="rId3"/>
    <sheet name="Sample 2 - ES 6HR" sheetId="8" r:id="rId4"/>
    <sheet name="Sample 3 - JSHSS 6.5 HR 5 pers" sheetId="10" r:id="rId5"/>
  </sheets>
  <definedNames>
    <definedName name="_xlnm.Print_Area" localSheetId="1">'Blank Worksheet - TO COMPLETE'!$A$1:$M$224</definedName>
    <definedName name="_xlnm.Print_Area" localSheetId="0">'Directions - IMPORTANT'!$A$1:$P$15</definedName>
    <definedName name="_xlnm.Print_Area" localSheetId="2">'Sample 1 - JSHS 7 HR'!$A$1:$L$227</definedName>
    <definedName name="_xlnm.Print_Area" localSheetId="3">'Sample 2 - ES 6HR'!$A$1:$L$225</definedName>
    <definedName name="_xlnm.Print_Area" localSheetId="4">'Sample 3 - JSHSS 6.5 HR 5 pers'!$A$1:$L$227</definedName>
    <definedName name="_xlnm.Print_Titles" localSheetId="1">'Blank Worksheet - TO COMPLETE'!$4:$8</definedName>
    <definedName name="_xlnm.Print_Titles" localSheetId="2">'Sample 1 - JSHS 7 HR'!$4:$8</definedName>
    <definedName name="_xlnm.Print_Titles" localSheetId="3">'Sample 2 - ES 6HR'!$4:$8</definedName>
    <definedName name="_xlnm.Print_Titles" localSheetId="4">'Sample 3 - JSHSS 6.5 HR 5 pers'!$4:$8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0" l="1"/>
  <c r="D22" i="8"/>
  <c r="D15" i="8"/>
  <c r="D175" i="8"/>
  <c r="L224" i="22" l="1"/>
  <c r="K224" i="22"/>
  <c r="L223" i="22"/>
  <c r="K223" i="22"/>
  <c r="D222" i="22"/>
  <c r="I222" i="22" s="1"/>
  <c r="L222" i="22" s="1"/>
  <c r="D221" i="22"/>
  <c r="I221" i="22" s="1"/>
  <c r="L221" i="22" s="1"/>
  <c r="D220" i="22"/>
  <c r="I220" i="22" s="1"/>
  <c r="L220" i="22" s="1"/>
  <c r="D219" i="22"/>
  <c r="I219" i="22" s="1"/>
  <c r="L219" i="22" s="1"/>
  <c r="D218" i="22"/>
  <c r="I218" i="22" s="1"/>
  <c r="L218" i="22" s="1"/>
  <c r="D217" i="22"/>
  <c r="I217" i="22" s="1"/>
  <c r="L217" i="22" s="1"/>
  <c r="D216" i="22"/>
  <c r="I216" i="22" s="1"/>
  <c r="L216" i="22" s="1"/>
  <c r="D215" i="22"/>
  <c r="I215" i="22" s="1"/>
  <c r="L215" i="22" s="1"/>
  <c r="D214" i="22"/>
  <c r="I214" i="22" s="1"/>
  <c r="L214" i="22" s="1"/>
  <c r="D213" i="22"/>
  <c r="I213" i="22" s="1"/>
  <c r="L213" i="22" s="1"/>
  <c r="D212" i="22"/>
  <c r="I212" i="22" s="1"/>
  <c r="L212" i="22" s="1"/>
  <c r="D211" i="22"/>
  <c r="I211" i="22" s="1"/>
  <c r="L211" i="22" s="1"/>
  <c r="D210" i="22"/>
  <c r="I210" i="22" s="1"/>
  <c r="L210" i="22" s="1"/>
  <c r="D209" i="22"/>
  <c r="I209" i="22" s="1"/>
  <c r="L209" i="22" s="1"/>
  <c r="D208" i="22"/>
  <c r="I208" i="22" s="1"/>
  <c r="L208" i="22" s="1"/>
  <c r="D207" i="22"/>
  <c r="I207" i="22" s="1"/>
  <c r="L207" i="22" s="1"/>
  <c r="D206" i="22"/>
  <c r="I206" i="22" s="1"/>
  <c r="L206" i="22" s="1"/>
  <c r="D205" i="22"/>
  <c r="I205" i="22" s="1"/>
  <c r="L205" i="22" s="1"/>
  <c r="D204" i="22"/>
  <c r="I204" i="22" s="1"/>
  <c r="L204" i="22" s="1"/>
  <c r="D203" i="22"/>
  <c r="I203" i="22" s="1"/>
  <c r="L203" i="22" s="1"/>
  <c r="D202" i="22"/>
  <c r="I202" i="22" s="1"/>
  <c r="L202" i="22" s="1"/>
  <c r="D201" i="22"/>
  <c r="I201" i="22" s="1"/>
  <c r="L201" i="22" s="1"/>
  <c r="L200" i="22"/>
  <c r="K200" i="22"/>
  <c r="D199" i="22"/>
  <c r="I199" i="22" s="1"/>
  <c r="L199" i="22" s="1"/>
  <c r="D198" i="22"/>
  <c r="I198" i="22" s="1"/>
  <c r="L198" i="22" s="1"/>
  <c r="D197" i="22"/>
  <c r="I197" i="22" s="1"/>
  <c r="L197" i="22" s="1"/>
  <c r="D196" i="22"/>
  <c r="I196" i="22" s="1"/>
  <c r="L196" i="22" s="1"/>
  <c r="D195" i="22"/>
  <c r="I195" i="22" s="1"/>
  <c r="L195" i="22" s="1"/>
  <c r="D194" i="22"/>
  <c r="I194" i="22" s="1"/>
  <c r="L194" i="22" s="1"/>
  <c r="D193" i="22"/>
  <c r="I193" i="22" s="1"/>
  <c r="L193" i="22" s="1"/>
  <c r="D192" i="22"/>
  <c r="I192" i="22" s="1"/>
  <c r="L192" i="22" s="1"/>
  <c r="D191" i="22"/>
  <c r="I191" i="22" s="1"/>
  <c r="L191" i="22" s="1"/>
  <c r="D190" i="22"/>
  <c r="I190" i="22" s="1"/>
  <c r="L190" i="22" s="1"/>
  <c r="D189" i="22"/>
  <c r="I189" i="22" s="1"/>
  <c r="L189" i="22" s="1"/>
  <c r="D188" i="22"/>
  <c r="I188" i="22" s="1"/>
  <c r="D187" i="22"/>
  <c r="I187" i="22" s="1"/>
  <c r="L187" i="22" s="1"/>
  <c r="D186" i="22"/>
  <c r="I186" i="22" s="1"/>
  <c r="D185" i="22"/>
  <c r="I185" i="22" s="1"/>
  <c r="L185" i="22" s="1"/>
  <c r="D184" i="22"/>
  <c r="I184" i="22" s="1"/>
  <c r="D183" i="22"/>
  <c r="I183" i="22" s="1"/>
  <c r="L183" i="22" s="1"/>
  <c r="D182" i="22"/>
  <c r="I182" i="22" s="1"/>
  <c r="D181" i="22"/>
  <c r="I181" i="22" s="1"/>
  <c r="L181" i="22" s="1"/>
  <c r="D180" i="22"/>
  <c r="I180" i="22" s="1"/>
  <c r="D179" i="22"/>
  <c r="I179" i="22" s="1"/>
  <c r="L179" i="22" s="1"/>
  <c r="D178" i="22"/>
  <c r="I178" i="22" s="1"/>
  <c r="D177" i="22"/>
  <c r="I177" i="22" s="1"/>
  <c r="L177" i="22" s="1"/>
  <c r="D176" i="22"/>
  <c r="I176" i="22" s="1"/>
  <c r="D175" i="22"/>
  <c r="I175" i="22" s="1"/>
  <c r="L175" i="22" s="1"/>
  <c r="D174" i="22"/>
  <c r="I174" i="22" s="1"/>
  <c r="D173" i="22"/>
  <c r="I173" i="22" s="1"/>
  <c r="L173" i="22" s="1"/>
  <c r="D172" i="22"/>
  <c r="I172" i="22" s="1"/>
  <c r="D171" i="22"/>
  <c r="I171" i="22" s="1"/>
  <c r="L171" i="22" s="1"/>
  <c r="D170" i="22"/>
  <c r="I170" i="22" s="1"/>
  <c r="D169" i="22"/>
  <c r="I169" i="22" s="1"/>
  <c r="L169" i="22" s="1"/>
  <c r="D168" i="22"/>
  <c r="I168" i="22" s="1"/>
  <c r="D167" i="22"/>
  <c r="I167" i="22" s="1"/>
  <c r="L167" i="22" s="1"/>
  <c r="D166" i="22"/>
  <c r="I166" i="22" s="1"/>
  <c r="D165" i="22"/>
  <c r="I165" i="22" s="1"/>
  <c r="L165" i="22" s="1"/>
  <c r="D164" i="22"/>
  <c r="I164" i="22" s="1"/>
  <c r="D163" i="22"/>
  <c r="I163" i="22" s="1"/>
  <c r="L163" i="22" s="1"/>
  <c r="D162" i="22"/>
  <c r="I162" i="22" s="1"/>
  <c r="D161" i="22"/>
  <c r="I161" i="22" s="1"/>
  <c r="D160" i="22"/>
  <c r="I160" i="22" s="1"/>
  <c r="D159" i="22"/>
  <c r="I159" i="22" s="1"/>
  <c r="D158" i="22"/>
  <c r="I158" i="22" s="1"/>
  <c r="D157" i="22"/>
  <c r="I157" i="22" s="1"/>
  <c r="D156" i="22"/>
  <c r="I156" i="22" s="1"/>
  <c r="D155" i="22"/>
  <c r="I155" i="22" s="1"/>
  <c r="D154" i="22"/>
  <c r="I154" i="22" s="1"/>
  <c r="D153" i="22"/>
  <c r="I153" i="22" s="1"/>
  <c r="D152" i="22"/>
  <c r="I152" i="22" s="1"/>
  <c r="D151" i="22"/>
  <c r="I151" i="22" s="1"/>
  <c r="D150" i="22"/>
  <c r="I150" i="22" s="1"/>
  <c r="D149" i="22"/>
  <c r="I149" i="22" s="1"/>
  <c r="D148" i="22"/>
  <c r="I148" i="22" s="1"/>
  <c r="D147" i="22"/>
  <c r="I147" i="22" s="1"/>
  <c r="D146" i="22"/>
  <c r="I146" i="22" s="1"/>
  <c r="D145" i="22"/>
  <c r="I145" i="22" s="1"/>
  <c r="D144" i="22"/>
  <c r="I144" i="22" s="1"/>
  <c r="D143" i="22"/>
  <c r="I143" i="22" s="1"/>
  <c r="D142" i="22"/>
  <c r="I142" i="22" s="1"/>
  <c r="D141" i="22"/>
  <c r="I141" i="22" s="1"/>
  <c r="D140" i="22"/>
  <c r="I140" i="22" s="1"/>
  <c r="D139" i="22"/>
  <c r="I139" i="22" s="1"/>
  <c r="D138" i="22"/>
  <c r="I138" i="22" s="1"/>
  <c r="D137" i="22"/>
  <c r="I137" i="22" s="1"/>
  <c r="L137" i="22" s="1"/>
  <c r="D136" i="22"/>
  <c r="I136" i="22" s="1"/>
  <c r="K136" i="22" s="1"/>
  <c r="D135" i="22"/>
  <c r="I135" i="22" s="1"/>
  <c r="K135" i="22" s="1"/>
  <c r="D134" i="22"/>
  <c r="I134" i="22" s="1"/>
  <c r="K134" i="22" s="1"/>
  <c r="D133" i="22"/>
  <c r="I133" i="22" s="1"/>
  <c r="K133" i="22" s="1"/>
  <c r="D132" i="22"/>
  <c r="I132" i="22" s="1"/>
  <c r="K132" i="22" s="1"/>
  <c r="D131" i="22"/>
  <c r="I131" i="22" s="1"/>
  <c r="I130" i="22"/>
  <c r="K130" i="22" s="1"/>
  <c r="D130" i="22"/>
  <c r="D129" i="22"/>
  <c r="I129" i="22" s="1"/>
  <c r="D128" i="22"/>
  <c r="I128" i="22" s="1"/>
  <c r="K128" i="22" s="1"/>
  <c r="D127" i="22"/>
  <c r="I127" i="22" s="1"/>
  <c r="D126" i="22"/>
  <c r="I126" i="22" s="1"/>
  <c r="K126" i="22" s="1"/>
  <c r="L125" i="22"/>
  <c r="D125" i="22"/>
  <c r="I125" i="22" s="1"/>
  <c r="K125" i="22" s="1"/>
  <c r="D124" i="22"/>
  <c r="I124" i="22" s="1"/>
  <c r="K124" i="22" s="1"/>
  <c r="D123" i="22"/>
  <c r="I123" i="22" s="1"/>
  <c r="I122" i="22"/>
  <c r="K122" i="22" s="1"/>
  <c r="D122" i="22"/>
  <c r="D121" i="22"/>
  <c r="I121" i="22" s="1"/>
  <c r="D120" i="22"/>
  <c r="I120" i="22" s="1"/>
  <c r="K120" i="22" s="1"/>
  <c r="I119" i="22"/>
  <c r="K119" i="22" s="1"/>
  <c r="D119" i="22"/>
  <c r="D118" i="22"/>
  <c r="I118" i="22" s="1"/>
  <c r="K118" i="22" s="1"/>
  <c r="D117" i="22"/>
  <c r="I117" i="22" s="1"/>
  <c r="K117" i="22" s="1"/>
  <c r="I116" i="22"/>
  <c r="K116" i="22" s="1"/>
  <c r="D116" i="22"/>
  <c r="D115" i="22"/>
  <c r="I115" i="22" s="1"/>
  <c r="D114" i="22"/>
  <c r="I114" i="22" s="1"/>
  <c r="K114" i="22" s="1"/>
  <c r="D113" i="22"/>
  <c r="I113" i="22" s="1"/>
  <c r="D112" i="22"/>
  <c r="I112" i="22" s="1"/>
  <c r="K112" i="22" s="1"/>
  <c r="I111" i="22"/>
  <c r="K111" i="22" s="1"/>
  <c r="D111" i="22"/>
  <c r="L110" i="22"/>
  <c r="K110" i="22"/>
  <c r="I109" i="22"/>
  <c r="K109" i="22" s="1"/>
  <c r="D109" i="22"/>
  <c r="D108" i="22"/>
  <c r="I108" i="22" s="1"/>
  <c r="D107" i="22"/>
  <c r="I107" i="22" s="1"/>
  <c r="K107" i="22" s="1"/>
  <c r="I106" i="22"/>
  <c r="K106" i="22" s="1"/>
  <c r="D106" i="22"/>
  <c r="D105" i="22"/>
  <c r="I105" i="22" s="1"/>
  <c r="K105" i="22" s="1"/>
  <c r="D104" i="22"/>
  <c r="I104" i="22" s="1"/>
  <c r="K104" i="22" s="1"/>
  <c r="I103" i="22"/>
  <c r="K103" i="22" s="1"/>
  <c r="D103" i="22"/>
  <c r="D102" i="22"/>
  <c r="I102" i="22" s="1"/>
  <c r="D101" i="22"/>
  <c r="I101" i="22" s="1"/>
  <c r="K101" i="22" s="1"/>
  <c r="D100" i="22"/>
  <c r="I100" i="22" s="1"/>
  <c r="D99" i="22"/>
  <c r="I99" i="22" s="1"/>
  <c r="K99" i="22" s="1"/>
  <c r="I98" i="22"/>
  <c r="K98" i="22" s="1"/>
  <c r="D98" i="22"/>
  <c r="D97" i="22"/>
  <c r="I97" i="22" s="1"/>
  <c r="K97" i="22" s="1"/>
  <c r="L96" i="22"/>
  <c r="K96" i="22"/>
  <c r="D95" i="22"/>
  <c r="I95" i="22" s="1"/>
  <c r="D94" i="22"/>
  <c r="I94" i="22" s="1"/>
  <c r="K94" i="22" s="1"/>
  <c r="D93" i="22"/>
  <c r="I93" i="22" s="1"/>
  <c r="D92" i="22"/>
  <c r="I92" i="22" s="1"/>
  <c r="K92" i="22" s="1"/>
  <c r="L91" i="22"/>
  <c r="K91" i="22"/>
  <c r="D90" i="22"/>
  <c r="I90" i="22" s="1"/>
  <c r="D89" i="22"/>
  <c r="I89" i="22" s="1"/>
  <c r="D88" i="22"/>
  <c r="I88" i="22" s="1"/>
  <c r="K88" i="22" s="1"/>
  <c r="D87" i="22"/>
  <c r="I87" i="22" s="1"/>
  <c r="K87" i="22" s="1"/>
  <c r="D86" i="22"/>
  <c r="I86" i="22" s="1"/>
  <c r="D85" i="22"/>
  <c r="I85" i="22" s="1"/>
  <c r="D84" i="22"/>
  <c r="I84" i="22" s="1"/>
  <c r="K84" i="22" s="1"/>
  <c r="D83" i="22"/>
  <c r="I83" i="22" s="1"/>
  <c r="K83" i="22" s="1"/>
  <c r="D82" i="22"/>
  <c r="I82" i="22" s="1"/>
  <c r="D81" i="22"/>
  <c r="I81" i="22" s="1"/>
  <c r="D80" i="22"/>
  <c r="I80" i="22" s="1"/>
  <c r="K80" i="22" s="1"/>
  <c r="D79" i="22"/>
  <c r="I79" i="22" s="1"/>
  <c r="K79" i="22" s="1"/>
  <c r="D78" i="22"/>
  <c r="I78" i="22" s="1"/>
  <c r="D77" i="22"/>
  <c r="I77" i="22" s="1"/>
  <c r="D76" i="22"/>
  <c r="I76" i="22" s="1"/>
  <c r="K76" i="22" s="1"/>
  <c r="D75" i="22"/>
  <c r="I75" i="22" s="1"/>
  <c r="K75" i="22" s="1"/>
  <c r="D74" i="22"/>
  <c r="I74" i="22" s="1"/>
  <c r="D73" i="22"/>
  <c r="I73" i="22" s="1"/>
  <c r="D72" i="22"/>
  <c r="I72" i="22" s="1"/>
  <c r="K72" i="22" s="1"/>
  <c r="D71" i="22"/>
  <c r="I71" i="22" s="1"/>
  <c r="K71" i="22" s="1"/>
  <c r="D70" i="22"/>
  <c r="I70" i="22" s="1"/>
  <c r="D69" i="22"/>
  <c r="I69" i="22" s="1"/>
  <c r="L68" i="22"/>
  <c r="K68" i="22"/>
  <c r="D67" i="22"/>
  <c r="I67" i="22" s="1"/>
  <c r="D66" i="22"/>
  <c r="I66" i="22" s="1"/>
  <c r="K66" i="22" s="1"/>
  <c r="D65" i="22"/>
  <c r="I65" i="22" s="1"/>
  <c r="D64" i="22"/>
  <c r="I64" i="22" s="1"/>
  <c r="K64" i="22" s="1"/>
  <c r="D63" i="22"/>
  <c r="I63" i="22" s="1"/>
  <c r="D62" i="22"/>
  <c r="I62" i="22" s="1"/>
  <c r="K62" i="22" s="1"/>
  <c r="D61" i="22"/>
  <c r="I61" i="22" s="1"/>
  <c r="L60" i="22"/>
  <c r="K60" i="22"/>
  <c r="D59" i="22"/>
  <c r="I59" i="22" s="1"/>
  <c r="D58" i="22"/>
  <c r="I58" i="22" s="1"/>
  <c r="L58" i="22" s="1"/>
  <c r="D57" i="22"/>
  <c r="I57" i="22" s="1"/>
  <c r="L57" i="22" s="1"/>
  <c r="D56" i="22"/>
  <c r="I56" i="22" s="1"/>
  <c r="L56" i="22" s="1"/>
  <c r="I55" i="22"/>
  <c r="L55" i="22" s="1"/>
  <c r="D55" i="22"/>
  <c r="D54" i="22"/>
  <c r="I54" i="22" s="1"/>
  <c r="L54" i="22" s="1"/>
  <c r="D53" i="22"/>
  <c r="I53" i="22" s="1"/>
  <c r="L53" i="22" s="1"/>
  <c r="D52" i="22"/>
  <c r="I52" i="22" s="1"/>
  <c r="L52" i="22" s="1"/>
  <c r="D51" i="22"/>
  <c r="I51" i="22" s="1"/>
  <c r="D50" i="22"/>
  <c r="I50" i="22" s="1"/>
  <c r="L50" i="22" s="1"/>
  <c r="D49" i="22"/>
  <c r="I49" i="22" s="1"/>
  <c r="L49" i="22" s="1"/>
  <c r="D48" i="22"/>
  <c r="I48" i="22" s="1"/>
  <c r="L48" i="22" s="1"/>
  <c r="D47" i="22"/>
  <c r="I47" i="22" s="1"/>
  <c r="D46" i="22"/>
  <c r="I46" i="22" s="1"/>
  <c r="L46" i="22" s="1"/>
  <c r="D45" i="22"/>
  <c r="I45" i="22" s="1"/>
  <c r="L45" i="22" s="1"/>
  <c r="D44" i="22"/>
  <c r="I44" i="22" s="1"/>
  <c r="L44" i="22" s="1"/>
  <c r="D43" i="22"/>
  <c r="I43" i="22" s="1"/>
  <c r="D42" i="22"/>
  <c r="I42" i="22" s="1"/>
  <c r="L42" i="22" s="1"/>
  <c r="D41" i="22"/>
  <c r="I41" i="22" s="1"/>
  <c r="L41" i="22" s="1"/>
  <c r="D40" i="22"/>
  <c r="I40" i="22" s="1"/>
  <c r="L40" i="22" s="1"/>
  <c r="D39" i="22"/>
  <c r="I39" i="22" s="1"/>
  <c r="L39" i="22" s="1"/>
  <c r="D38" i="22"/>
  <c r="I38" i="22" s="1"/>
  <c r="L38" i="22" s="1"/>
  <c r="D37" i="22"/>
  <c r="I37" i="22" s="1"/>
  <c r="L37" i="22" s="1"/>
  <c r="D36" i="22"/>
  <c r="I36" i="22" s="1"/>
  <c r="L36" i="22" s="1"/>
  <c r="L35" i="22"/>
  <c r="K35" i="22"/>
  <c r="D34" i="22"/>
  <c r="I34" i="22" s="1"/>
  <c r="K34" i="22" s="1"/>
  <c r="D33" i="22"/>
  <c r="D32" i="22"/>
  <c r="I32" i="22" s="1"/>
  <c r="K32" i="22" s="1"/>
  <c r="D31" i="22"/>
  <c r="I31" i="22" s="1"/>
  <c r="D30" i="22"/>
  <c r="I30" i="22" s="1"/>
  <c r="K30" i="22" s="1"/>
  <c r="D29" i="22"/>
  <c r="I29" i="22" s="1"/>
  <c r="L29" i="22" s="1"/>
  <c r="D28" i="22"/>
  <c r="I28" i="22" s="1"/>
  <c r="L28" i="22" s="1"/>
  <c r="D27" i="22"/>
  <c r="I27" i="22" s="1"/>
  <c r="L27" i="22" s="1"/>
  <c r="D26" i="22"/>
  <c r="I26" i="22" s="1"/>
  <c r="L26" i="22" s="1"/>
  <c r="D25" i="22"/>
  <c r="I25" i="22" s="1"/>
  <c r="L25" i="22" s="1"/>
  <c r="D24" i="22"/>
  <c r="I24" i="22" s="1"/>
  <c r="L24" i="22" s="1"/>
  <c r="D23" i="22"/>
  <c r="I23" i="22" s="1"/>
  <c r="L23" i="22" s="1"/>
  <c r="D22" i="22"/>
  <c r="I22" i="22" s="1"/>
  <c r="L22" i="22" s="1"/>
  <c r="D21" i="22"/>
  <c r="I21" i="22" s="1"/>
  <c r="L21" i="22" s="1"/>
  <c r="D20" i="22"/>
  <c r="I20" i="22" s="1"/>
  <c r="L20" i="22" s="1"/>
  <c r="D19" i="22"/>
  <c r="I19" i="22" s="1"/>
  <c r="L19" i="22" s="1"/>
  <c r="D18" i="22"/>
  <c r="I18" i="22" s="1"/>
  <c r="L18" i="22" s="1"/>
  <c r="D17" i="22"/>
  <c r="I17" i="22" s="1"/>
  <c r="L17" i="22" s="1"/>
  <c r="D16" i="22"/>
  <c r="I16" i="22" s="1"/>
  <c r="L16" i="22" s="1"/>
  <c r="D15" i="22"/>
  <c r="I15" i="22" s="1"/>
  <c r="L15" i="22" s="1"/>
  <c r="D14" i="22"/>
  <c r="I14" i="22" s="1"/>
  <c r="L14" i="22" s="1"/>
  <c r="D13" i="22"/>
  <c r="I13" i="22" s="1"/>
  <c r="L13" i="22" s="1"/>
  <c r="D12" i="22"/>
  <c r="I12" i="22" s="1"/>
  <c r="L12" i="22" s="1"/>
  <c r="D11" i="22"/>
  <c r="I11" i="22" s="1"/>
  <c r="L11" i="22" s="1"/>
  <c r="L10" i="22"/>
  <c r="K10" i="22"/>
  <c r="L9" i="22"/>
  <c r="K9" i="22"/>
  <c r="M6" i="22"/>
  <c r="D6" i="22"/>
  <c r="L43" i="22" l="1"/>
  <c r="K43" i="22"/>
  <c r="L59" i="22"/>
  <c r="K59" i="22"/>
  <c r="L47" i="22"/>
  <c r="K47" i="22"/>
  <c r="L51" i="22"/>
  <c r="K51" i="22"/>
  <c r="K127" i="22"/>
  <c r="L127" i="22"/>
  <c r="K39" i="22"/>
  <c r="K55" i="22"/>
  <c r="L76" i="22"/>
  <c r="L84" i="22"/>
  <c r="L98" i="22"/>
  <c r="L111" i="22"/>
  <c r="L72" i="22"/>
  <c r="L80" i="22"/>
  <c r="L88" i="22"/>
  <c r="K74" i="22"/>
  <c r="L74" i="22"/>
  <c r="K82" i="22"/>
  <c r="L82" i="22"/>
  <c r="K90" i="22"/>
  <c r="L90" i="22"/>
  <c r="K108" i="22"/>
  <c r="L108" i="22"/>
  <c r="K121" i="22"/>
  <c r="L121" i="22"/>
  <c r="K129" i="22"/>
  <c r="L129" i="22"/>
  <c r="K70" i="22"/>
  <c r="L70" i="22"/>
  <c r="K78" i="22"/>
  <c r="L78" i="22"/>
  <c r="K86" i="22"/>
  <c r="L86" i="22"/>
  <c r="K100" i="22"/>
  <c r="L100" i="22"/>
  <c r="K113" i="22"/>
  <c r="L113" i="22"/>
  <c r="K123" i="22"/>
  <c r="L123" i="22"/>
  <c r="K38" i="22"/>
  <c r="K42" i="22"/>
  <c r="K46" i="22"/>
  <c r="K50" i="22"/>
  <c r="K54" i="22"/>
  <c r="K58" i="22"/>
  <c r="K69" i="22"/>
  <c r="L69" i="22"/>
  <c r="K73" i="22"/>
  <c r="L73" i="22"/>
  <c r="K77" i="22"/>
  <c r="L77" i="22"/>
  <c r="K81" i="22"/>
  <c r="L81" i="22"/>
  <c r="K85" i="22"/>
  <c r="L85" i="22"/>
  <c r="K89" i="22"/>
  <c r="L89" i="22"/>
  <c r="K137" i="22"/>
  <c r="K37" i="22"/>
  <c r="K41" i="22"/>
  <c r="K45" i="22"/>
  <c r="K49" i="22"/>
  <c r="K53" i="22"/>
  <c r="K57" i="22"/>
  <c r="L71" i="22"/>
  <c r="L75" i="22"/>
  <c r="L79" i="22"/>
  <c r="L83" i="22"/>
  <c r="L87" i="22"/>
  <c r="K102" i="22"/>
  <c r="L102" i="22"/>
  <c r="L104" i="22"/>
  <c r="L106" i="22"/>
  <c r="K115" i="22"/>
  <c r="L115" i="22"/>
  <c r="L117" i="22"/>
  <c r="L119" i="22"/>
  <c r="K131" i="22"/>
  <c r="L131" i="22"/>
  <c r="L133" i="22"/>
  <c r="L135" i="22"/>
  <c r="K36" i="22"/>
  <c r="K40" i="22"/>
  <c r="K44" i="22"/>
  <c r="K48" i="22"/>
  <c r="K52" i="22"/>
  <c r="K56" i="22"/>
  <c r="G6" i="22"/>
  <c r="K67" i="22"/>
  <c r="L67" i="22"/>
  <c r="K95" i="22"/>
  <c r="L95" i="22"/>
  <c r="K31" i="22"/>
  <c r="L31" i="22"/>
  <c r="K65" i="22"/>
  <c r="L65" i="22"/>
  <c r="K93" i="22"/>
  <c r="L93" i="22"/>
  <c r="K63" i="22"/>
  <c r="L63" i="22"/>
  <c r="K61" i="22"/>
  <c r="L61" i="22"/>
  <c r="L140" i="22"/>
  <c r="K140" i="22"/>
  <c r="L144" i="22"/>
  <c r="K144" i="22"/>
  <c r="L148" i="22"/>
  <c r="K148" i="22"/>
  <c r="L152" i="22"/>
  <c r="K152" i="22"/>
  <c r="L156" i="22"/>
  <c r="K156" i="22"/>
  <c r="L160" i="22"/>
  <c r="K160" i="22"/>
  <c r="L164" i="22"/>
  <c r="K164" i="22"/>
  <c r="L168" i="22"/>
  <c r="K168" i="22"/>
  <c r="L172" i="22"/>
  <c r="K172" i="22"/>
  <c r="L176" i="22"/>
  <c r="K176" i="22"/>
  <c r="L180" i="22"/>
  <c r="K180" i="22"/>
  <c r="L184" i="22"/>
  <c r="K184" i="22"/>
  <c r="L188" i="22"/>
  <c r="K188" i="22"/>
  <c r="K11" i="22"/>
  <c r="K12" i="22"/>
  <c r="K13" i="22"/>
  <c r="K14" i="22"/>
  <c r="K15" i="22"/>
  <c r="K16" i="22"/>
  <c r="K17" i="22"/>
  <c r="K18" i="22"/>
  <c r="K19" i="22"/>
  <c r="K20" i="22"/>
  <c r="K21" i="22"/>
  <c r="K22" i="22"/>
  <c r="K23" i="22"/>
  <c r="K24" i="22"/>
  <c r="K25" i="22"/>
  <c r="K26" i="22"/>
  <c r="K27" i="22"/>
  <c r="K28" i="22"/>
  <c r="K29" i="22"/>
  <c r="L30" i="22"/>
  <c r="I33" i="22"/>
  <c r="L34" i="22"/>
  <c r="L64" i="22"/>
  <c r="L92" i="22"/>
  <c r="L99" i="22"/>
  <c r="L103" i="22"/>
  <c r="L107" i="22"/>
  <c r="L114" i="22"/>
  <c r="L118" i="22"/>
  <c r="L122" i="22"/>
  <c r="L126" i="22"/>
  <c r="L130" i="22"/>
  <c r="L134" i="22"/>
  <c r="L141" i="22"/>
  <c r="K141" i="22"/>
  <c r="L145" i="22"/>
  <c r="K145" i="22"/>
  <c r="L149" i="22"/>
  <c r="K149" i="22"/>
  <c r="L153" i="22"/>
  <c r="K153" i="22"/>
  <c r="L157" i="22"/>
  <c r="K157" i="22"/>
  <c r="L161" i="22"/>
  <c r="K161" i="22"/>
  <c r="L138" i="22"/>
  <c r="K138" i="22"/>
  <c r="L142" i="22"/>
  <c r="K142" i="22"/>
  <c r="L146" i="22"/>
  <c r="K146" i="22"/>
  <c r="L150" i="22"/>
  <c r="K150" i="22"/>
  <c r="L154" i="22"/>
  <c r="K154" i="22"/>
  <c r="L158" i="22"/>
  <c r="K158" i="22"/>
  <c r="L162" i="22"/>
  <c r="K162" i="22"/>
  <c r="L166" i="22"/>
  <c r="K166" i="22"/>
  <c r="L170" i="22"/>
  <c r="K170" i="22"/>
  <c r="L174" i="22"/>
  <c r="K174" i="22"/>
  <c r="L178" i="22"/>
  <c r="K178" i="22"/>
  <c r="L182" i="22"/>
  <c r="K182" i="22"/>
  <c r="L186" i="22"/>
  <c r="K186" i="22"/>
  <c r="L32" i="22"/>
  <c r="L62" i="22"/>
  <c r="L66" i="22"/>
  <c r="L94" i="22"/>
  <c r="L97" i="22"/>
  <c r="L101" i="22"/>
  <c r="L105" i="22"/>
  <c r="L109" i="22"/>
  <c r="L112" i="22"/>
  <c r="L116" i="22"/>
  <c r="L120" i="22"/>
  <c r="L124" i="22"/>
  <c r="L128" i="22"/>
  <c r="L132" i="22"/>
  <c r="L136" i="22"/>
  <c r="L139" i="22"/>
  <c r="K139" i="22"/>
  <c r="L143" i="22"/>
  <c r="K143" i="22"/>
  <c r="L147" i="22"/>
  <c r="K147" i="22"/>
  <c r="L151" i="22"/>
  <c r="K151" i="22"/>
  <c r="L155" i="22"/>
  <c r="K155" i="22"/>
  <c r="L159" i="22"/>
  <c r="K159" i="22"/>
  <c r="K163" i="22"/>
  <c r="K165" i="22"/>
  <c r="K167" i="22"/>
  <c r="K169" i="22"/>
  <c r="K171" i="22"/>
  <c r="K173" i="22"/>
  <c r="K175" i="22"/>
  <c r="K177" i="22"/>
  <c r="K179" i="22"/>
  <c r="K181" i="22"/>
  <c r="K183" i="22"/>
  <c r="K185" i="22"/>
  <c r="K187" i="22"/>
  <c r="K189" i="22"/>
  <c r="K191" i="22"/>
  <c r="K193" i="22"/>
  <c r="K195" i="22"/>
  <c r="K197" i="22"/>
  <c r="K199" i="22"/>
  <c r="K201" i="22"/>
  <c r="K203" i="22"/>
  <c r="K205" i="22"/>
  <c r="K207" i="22"/>
  <c r="K209" i="22"/>
  <c r="K211" i="22"/>
  <c r="K213" i="22"/>
  <c r="K215" i="22"/>
  <c r="K217" i="22"/>
  <c r="K219" i="22"/>
  <c r="K221" i="22"/>
  <c r="K190" i="22"/>
  <c r="K192" i="22"/>
  <c r="K194" i="22"/>
  <c r="K196" i="22"/>
  <c r="K198" i="22"/>
  <c r="K202" i="22"/>
  <c r="K204" i="22"/>
  <c r="K206" i="22"/>
  <c r="K208" i="22"/>
  <c r="K210" i="22"/>
  <c r="K212" i="22"/>
  <c r="K214" i="22"/>
  <c r="K216" i="22"/>
  <c r="K218" i="22"/>
  <c r="K220" i="22"/>
  <c r="K222" i="22"/>
  <c r="K9" i="8"/>
  <c r="K10" i="8"/>
  <c r="L10" i="8"/>
  <c r="D11" i="8"/>
  <c r="I11" i="8" s="1"/>
  <c r="K11" i="8" s="1"/>
  <c r="D12" i="8"/>
  <c r="I12" i="8" s="1"/>
  <c r="K12" i="8" s="1"/>
  <c r="D13" i="8"/>
  <c r="I13" i="8" s="1"/>
  <c r="K13" i="8" s="1"/>
  <c r="D14" i="8"/>
  <c r="I14" i="8" s="1"/>
  <c r="K14" i="8" s="1"/>
  <c r="K15" i="8"/>
  <c r="L15" i="8"/>
  <c r="D16" i="8"/>
  <c r="I16" i="8" s="1"/>
  <c r="K9" i="10"/>
  <c r="M6" i="8"/>
  <c r="I175" i="8"/>
  <c r="K33" i="22" l="1"/>
  <c r="K6" i="22" s="1"/>
  <c r="L33" i="22"/>
  <c r="L6" i="22" s="1"/>
  <c r="K16" i="8"/>
  <c r="L16" i="8"/>
  <c r="L14" i="8"/>
  <c r="L13" i="8"/>
  <c r="L12" i="8"/>
  <c r="L11" i="8"/>
  <c r="D14" i="10" l="1"/>
  <c r="D14" i="20"/>
  <c r="I14" i="20" s="1"/>
  <c r="L14" i="20" s="1"/>
  <c r="K224" i="20"/>
  <c r="K223" i="20"/>
  <c r="D222" i="20"/>
  <c r="D221" i="20"/>
  <c r="D220" i="20"/>
  <c r="D219" i="20"/>
  <c r="D218" i="20"/>
  <c r="D217" i="20"/>
  <c r="D216" i="20"/>
  <c r="D215" i="20"/>
  <c r="I215" i="20" s="1"/>
  <c r="L215" i="20" s="1"/>
  <c r="D214" i="20"/>
  <c r="I214" i="20" s="1"/>
  <c r="D213" i="20"/>
  <c r="I213" i="20" s="1"/>
  <c r="L213" i="20" s="1"/>
  <c r="D212" i="20"/>
  <c r="I212" i="20" s="1"/>
  <c r="D211" i="20"/>
  <c r="I211" i="20" s="1"/>
  <c r="L211" i="20" s="1"/>
  <c r="D210" i="20"/>
  <c r="I210" i="20" s="1"/>
  <c r="D209" i="20"/>
  <c r="I209" i="20" s="1"/>
  <c r="L209" i="20" s="1"/>
  <c r="D208" i="20"/>
  <c r="I208" i="20" s="1"/>
  <c r="D207" i="20"/>
  <c r="I207" i="20" s="1"/>
  <c r="L207" i="20" s="1"/>
  <c r="D206" i="20"/>
  <c r="I206" i="20" s="1"/>
  <c r="D205" i="20"/>
  <c r="I205" i="20" s="1"/>
  <c r="L205" i="20" s="1"/>
  <c r="D204" i="20"/>
  <c r="I204" i="20" s="1"/>
  <c r="D203" i="20"/>
  <c r="I203" i="20" s="1"/>
  <c r="L203" i="20" s="1"/>
  <c r="D202" i="20"/>
  <c r="I202" i="20" s="1"/>
  <c r="D201" i="20"/>
  <c r="I201" i="20" s="1"/>
  <c r="L200" i="20"/>
  <c r="K200" i="20"/>
  <c r="D199" i="20"/>
  <c r="I199" i="20" s="1"/>
  <c r="D198" i="20"/>
  <c r="I198" i="20" s="1"/>
  <c r="D197" i="20"/>
  <c r="I197" i="20" s="1"/>
  <c r="D196" i="20"/>
  <c r="I196" i="20" s="1"/>
  <c r="D195" i="20"/>
  <c r="I195" i="20" s="1"/>
  <c r="D194" i="20"/>
  <c r="I194" i="20" s="1"/>
  <c r="D193" i="20"/>
  <c r="I193" i="20" s="1"/>
  <c r="D192" i="20"/>
  <c r="I192" i="20" s="1"/>
  <c r="D191" i="20"/>
  <c r="I191" i="20" s="1"/>
  <c r="D190" i="20"/>
  <c r="I190" i="20" s="1"/>
  <c r="D189" i="20"/>
  <c r="I189" i="20" s="1"/>
  <c r="D188" i="20"/>
  <c r="I188" i="20" s="1"/>
  <c r="D187" i="20"/>
  <c r="I187" i="20" s="1"/>
  <c r="D186" i="20"/>
  <c r="I186" i="20" s="1"/>
  <c r="D185" i="20"/>
  <c r="I185" i="20" s="1"/>
  <c r="D184" i="20"/>
  <c r="I184" i="20" s="1"/>
  <c r="D183" i="20"/>
  <c r="I183" i="20" s="1"/>
  <c r="D182" i="20"/>
  <c r="I182" i="20" s="1"/>
  <c r="D181" i="20"/>
  <c r="I181" i="20" s="1"/>
  <c r="D180" i="20"/>
  <c r="I180" i="20" s="1"/>
  <c r="D179" i="20"/>
  <c r="I179" i="20" s="1"/>
  <c r="D178" i="20"/>
  <c r="I178" i="20" s="1"/>
  <c r="D177" i="20"/>
  <c r="I177" i="20" s="1"/>
  <c r="D176" i="20"/>
  <c r="I176" i="20" s="1"/>
  <c r="I175" i="20"/>
  <c r="L175" i="20" s="1"/>
  <c r="I174" i="20"/>
  <c r="K174" i="20" s="1"/>
  <c r="I173" i="20"/>
  <c r="L173" i="20" s="1"/>
  <c r="I172" i="20"/>
  <c r="K172" i="20" s="1"/>
  <c r="I171" i="20"/>
  <c r="L171" i="20" s="1"/>
  <c r="I170" i="20"/>
  <c r="D169" i="20"/>
  <c r="I169" i="20" s="1"/>
  <c r="D168" i="20"/>
  <c r="I168" i="20" s="1"/>
  <c r="D167" i="20"/>
  <c r="I167" i="20" s="1"/>
  <c r="D166" i="20"/>
  <c r="I166" i="20" s="1"/>
  <c r="D165" i="20"/>
  <c r="I165" i="20" s="1"/>
  <c r="D164" i="20"/>
  <c r="I164" i="20" s="1"/>
  <c r="D163" i="20"/>
  <c r="I163" i="20" s="1"/>
  <c r="D162" i="20"/>
  <c r="I162" i="20" s="1"/>
  <c r="D161" i="20"/>
  <c r="I161" i="20" s="1"/>
  <c r="D160" i="20"/>
  <c r="I160" i="20" s="1"/>
  <c r="D159" i="20"/>
  <c r="I159" i="20" s="1"/>
  <c r="D158" i="20"/>
  <c r="I158" i="20" s="1"/>
  <c r="D157" i="20"/>
  <c r="I157" i="20" s="1"/>
  <c r="D156" i="20"/>
  <c r="I156" i="20" s="1"/>
  <c r="D155" i="20"/>
  <c r="I155" i="20" s="1"/>
  <c r="D154" i="20"/>
  <c r="I154" i="20" s="1"/>
  <c r="D153" i="20"/>
  <c r="I153" i="20" s="1"/>
  <c r="D152" i="20"/>
  <c r="I152" i="20" s="1"/>
  <c r="D151" i="20"/>
  <c r="I151" i="20" s="1"/>
  <c r="D150" i="20"/>
  <c r="I150" i="20" s="1"/>
  <c r="D149" i="20"/>
  <c r="I149" i="20" s="1"/>
  <c r="D148" i="20"/>
  <c r="I148" i="20" s="1"/>
  <c r="L148" i="20" s="1"/>
  <c r="D147" i="20"/>
  <c r="I147" i="20" s="1"/>
  <c r="D146" i="20"/>
  <c r="I146" i="20" s="1"/>
  <c r="L146" i="20" s="1"/>
  <c r="D145" i="20"/>
  <c r="I145" i="20" s="1"/>
  <c r="D144" i="20"/>
  <c r="I144" i="20" s="1"/>
  <c r="L144" i="20" s="1"/>
  <c r="D143" i="20"/>
  <c r="I143" i="20" s="1"/>
  <c r="D142" i="20"/>
  <c r="I142" i="20" s="1"/>
  <c r="L142" i="20" s="1"/>
  <c r="D141" i="20"/>
  <c r="I141" i="20" s="1"/>
  <c r="D140" i="20"/>
  <c r="I140" i="20" s="1"/>
  <c r="L140" i="20" s="1"/>
  <c r="D139" i="20"/>
  <c r="I139" i="20" s="1"/>
  <c r="D138" i="20"/>
  <c r="I138" i="20" s="1"/>
  <c r="L138" i="20" s="1"/>
  <c r="D137" i="20"/>
  <c r="I137" i="20" s="1"/>
  <c r="D136" i="20"/>
  <c r="I136" i="20" s="1"/>
  <c r="L136" i="20" s="1"/>
  <c r="D135" i="20"/>
  <c r="I135" i="20" s="1"/>
  <c r="L134" i="20"/>
  <c r="K133" i="20"/>
  <c r="K132" i="20"/>
  <c r="L131" i="20"/>
  <c r="K130" i="20"/>
  <c r="D129" i="20"/>
  <c r="I129" i="20" s="1"/>
  <c r="L129" i="20" s="1"/>
  <c r="D128" i="20"/>
  <c r="I128" i="20" s="1"/>
  <c r="L128" i="20" s="1"/>
  <c r="D127" i="20"/>
  <c r="I127" i="20" s="1"/>
  <c r="L127" i="20" s="1"/>
  <c r="D126" i="20"/>
  <c r="I126" i="20" s="1"/>
  <c r="L126" i="20" s="1"/>
  <c r="D125" i="20"/>
  <c r="I125" i="20" s="1"/>
  <c r="L125" i="20" s="1"/>
  <c r="D124" i="20"/>
  <c r="I124" i="20" s="1"/>
  <c r="L124" i="20" s="1"/>
  <c r="D123" i="20"/>
  <c r="I123" i="20" s="1"/>
  <c r="L123" i="20" s="1"/>
  <c r="D122" i="20"/>
  <c r="I122" i="20" s="1"/>
  <c r="L122" i="20" s="1"/>
  <c r="D121" i="20"/>
  <c r="I121" i="20" s="1"/>
  <c r="L121" i="20" s="1"/>
  <c r="D120" i="20"/>
  <c r="I120" i="20" s="1"/>
  <c r="L120" i="20" s="1"/>
  <c r="D119" i="20"/>
  <c r="I119" i="20" s="1"/>
  <c r="L119" i="20" s="1"/>
  <c r="D118" i="20"/>
  <c r="I118" i="20" s="1"/>
  <c r="L118" i="20" s="1"/>
  <c r="D117" i="20"/>
  <c r="I117" i="20" s="1"/>
  <c r="L117" i="20" s="1"/>
  <c r="D116" i="20"/>
  <c r="I116" i="20" s="1"/>
  <c r="L116" i="20" s="1"/>
  <c r="D115" i="20"/>
  <c r="I115" i="20" s="1"/>
  <c r="L115" i="20" s="1"/>
  <c r="D114" i="20"/>
  <c r="D113" i="20"/>
  <c r="D112" i="20"/>
  <c r="D111" i="20"/>
  <c r="L110" i="20"/>
  <c r="K110" i="20"/>
  <c r="D109" i="20"/>
  <c r="I109" i="20" s="1"/>
  <c r="L109" i="20" s="1"/>
  <c r="D108" i="20"/>
  <c r="I108" i="20" s="1"/>
  <c r="L108" i="20" s="1"/>
  <c r="D107" i="20"/>
  <c r="I107" i="20" s="1"/>
  <c r="L107" i="20" s="1"/>
  <c r="D106" i="20"/>
  <c r="I106" i="20" s="1"/>
  <c r="L106" i="20" s="1"/>
  <c r="D105" i="20"/>
  <c r="I105" i="20" s="1"/>
  <c r="L105" i="20" s="1"/>
  <c r="D104" i="20"/>
  <c r="I104" i="20" s="1"/>
  <c r="L104" i="20" s="1"/>
  <c r="D103" i="20"/>
  <c r="I103" i="20" s="1"/>
  <c r="L103" i="20" s="1"/>
  <c r="D102" i="20"/>
  <c r="I102" i="20" s="1"/>
  <c r="L102" i="20" s="1"/>
  <c r="D101" i="20"/>
  <c r="I101" i="20" s="1"/>
  <c r="L101" i="20" s="1"/>
  <c r="D100" i="20"/>
  <c r="I100" i="20" s="1"/>
  <c r="L100" i="20" s="1"/>
  <c r="D99" i="20"/>
  <c r="I99" i="20" s="1"/>
  <c r="L99" i="20" s="1"/>
  <c r="D98" i="20"/>
  <c r="I98" i="20" s="1"/>
  <c r="L98" i="20" s="1"/>
  <c r="L97" i="20"/>
  <c r="K97" i="20"/>
  <c r="L96" i="20"/>
  <c r="K96" i="20"/>
  <c r="L95" i="20"/>
  <c r="K95" i="20"/>
  <c r="L94" i="20"/>
  <c r="K94" i="20"/>
  <c r="L93" i="20"/>
  <c r="K93" i="20"/>
  <c r="L92" i="20"/>
  <c r="K92" i="20"/>
  <c r="L91" i="20"/>
  <c r="K91" i="20"/>
  <c r="L90" i="20"/>
  <c r="K90" i="20"/>
  <c r="D89" i="20"/>
  <c r="I89" i="20" s="1"/>
  <c r="L89" i="20" s="1"/>
  <c r="D88" i="20"/>
  <c r="I88" i="20" s="1"/>
  <c r="L88" i="20" s="1"/>
  <c r="D87" i="20"/>
  <c r="I87" i="20" s="1"/>
  <c r="L87" i="20" s="1"/>
  <c r="D86" i="20"/>
  <c r="I86" i="20" s="1"/>
  <c r="L86" i="20" s="1"/>
  <c r="D85" i="20"/>
  <c r="I85" i="20" s="1"/>
  <c r="L85" i="20" s="1"/>
  <c r="D84" i="20"/>
  <c r="I84" i="20" s="1"/>
  <c r="L84" i="20" s="1"/>
  <c r="D83" i="20"/>
  <c r="I83" i="20" s="1"/>
  <c r="L83" i="20" s="1"/>
  <c r="D82" i="20"/>
  <c r="I82" i="20" s="1"/>
  <c r="L82" i="20" s="1"/>
  <c r="D81" i="20"/>
  <c r="I81" i="20" s="1"/>
  <c r="L81" i="20" s="1"/>
  <c r="D80" i="20"/>
  <c r="I80" i="20" s="1"/>
  <c r="L80" i="20" s="1"/>
  <c r="D79" i="20"/>
  <c r="I79" i="20" s="1"/>
  <c r="L79" i="20" s="1"/>
  <c r="D78" i="20"/>
  <c r="I78" i="20" s="1"/>
  <c r="L78" i="20" s="1"/>
  <c r="D77" i="20"/>
  <c r="I77" i="20" s="1"/>
  <c r="L77" i="20" s="1"/>
  <c r="D76" i="20"/>
  <c r="I76" i="20" s="1"/>
  <c r="L76" i="20" s="1"/>
  <c r="D75" i="20"/>
  <c r="I75" i="20" s="1"/>
  <c r="D74" i="20"/>
  <c r="I74" i="20" s="1"/>
  <c r="D73" i="20"/>
  <c r="I73" i="20" s="1"/>
  <c r="D72" i="20"/>
  <c r="I72" i="20" s="1"/>
  <c r="L72" i="20" s="1"/>
  <c r="D71" i="20"/>
  <c r="I71" i="20" s="1"/>
  <c r="D70" i="20"/>
  <c r="I70" i="20" s="1"/>
  <c r="L69" i="20"/>
  <c r="K69" i="20"/>
  <c r="L68" i="20"/>
  <c r="K68" i="20"/>
  <c r="L67" i="20"/>
  <c r="K67" i="20"/>
  <c r="D66" i="20"/>
  <c r="I66" i="20" s="1"/>
  <c r="L66" i="20" s="1"/>
  <c r="D65" i="20"/>
  <c r="I65" i="20" s="1"/>
  <c r="L65" i="20" s="1"/>
  <c r="D64" i="20"/>
  <c r="I64" i="20" s="1"/>
  <c r="L64" i="20" s="1"/>
  <c r="D63" i="20"/>
  <c r="I63" i="20" s="1"/>
  <c r="K63" i="20" s="1"/>
  <c r="D62" i="20"/>
  <c r="I62" i="20" s="1"/>
  <c r="L62" i="20" s="1"/>
  <c r="D61" i="20"/>
  <c r="I61" i="20" s="1"/>
  <c r="L61" i="20" s="1"/>
  <c r="L60" i="20"/>
  <c r="K60" i="20"/>
  <c r="D59" i="20"/>
  <c r="I59" i="20" s="1"/>
  <c r="D58" i="20"/>
  <c r="I58" i="20" s="1"/>
  <c r="D57" i="20"/>
  <c r="I57" i="20" s="1"/>
  <c r="L57" i="20" s="1"/>
  <c r="D56" i="20"/>
  <c r="I56" i="20" s="1"/>
  <c r="L56" i="20" s="1"/>
  <c r="D55" i="20"/>
  <c r="I55" i="20" s="1"/>
  <c r="D54" i="20"/>
  <c r="I54" i="20" s="1"/>
  <c r="D53" i="20"/>
  <c r="I53" i="20" s="1"/>
  <c r="D52" i="20"/>
  <c r="I52" i="20" s="1"/>
  <c r="L52" i="20" s="1"/>
  <c r="D51" i="20"/>
  <c r="I51" i="20" s="1"/>
  <c r="D50" i="20"/>
  <c r="I50" i="20" s="1"/>
  <c r="D49" i="20"/>
  <c r="I49" i="20" s="1"/>
  <c r="L49" i="20" s="1"/>
  <c r="D48" i="20"/>
  <c r="I48" i="20" s="1"/>
  <c r="L48" i="20" s="1"/>
  <c r="D47" i="20"/>
  <c r="I47" i="20" s="1"/>
  <c r="D46" i="20"/>
  <c r="I46" i="20" s="1"/>
  <c r="D45" i="20"/>
  <c r="I45" i="20" s="1"/>
  <c r="D44" i="20"/>
  <c r="I44" i="20" s="1"/>
  <c r="L44" i="20" s="1"/>
  <c r="D43" i="20"/>
  <c r="I43" i="20" s="1"/>
  <c r="D42" i="20"/>
  <c r="I42" i="20" s="1"/>
  <c r="D41" i="20"/>
  <c r="I41" i="20" s="1"/>
  <c r="L41" i="20" s="1"/>
  <c r="D40" i="20"/>
  <c r="I40" i="20" s="1"/>
  <c r="L40" i="20" s="1"/>
  <c r="D39" i="20"/>
  <c r="I39" i="20" s="1"/>
  <c r="D38" i="20"/>
  <c r="I38" i="20" s="1"/>
  <c r="D37" i="20"/>
  <c r="I37" i="20" s="1"/>
  <c r="D36" i="20"/>
  <c r="I36" i="20" s="1"/>
  <c r="L36" i="20" s="1"/>
  <c r="L35" i="20"/>
  <c r="K35" i="20"/>
  <c r="D34" i="20"/>
  <c r="I34" i="20" s="1"/>
  <c r="K34" i="20" s="1"/>
  <c r="D33" i="20"/>
  <c r="I33" i="20" s="1"/>
  <c r="L33" i="20" s="1"/>
  <c r="D32" i="20"/>
  <c r="I32" i="20" s="1"/>
  <c r="L32" i="20" s="1"/>
  <c r="D31" i="20"/>
  <c r="I31" i="20" s="1"/>
  <c r="K31" i="20" s="1"/>
  <c r="D30" i="20"/>
  <c r="I30" i="20" s="1"/>
  <c r="L30" i="20" s="1"/>
  <c r="D29" i="20"/>
  <c r="I29" i="20" s="1"/>
  <c r="L29" i="20" s="1"/>
  <c r="D28" i="20"/>
  <c r="I28" i="20" s="1"/>
  <c r="L28" i="20" s="1"/>
  <c r="D27" i="20"/>
  <c r="I27" i="20" s="1"/>
  <c r="K27" i="20" s="1"/>
  <c r="D26" i="20"/>
  <c r="I26" i="20" s="1"/>
  <c r="K26" i="20" s="1"/>
  <c r="D25" i="20"/>
  <c r="I25" i="20" s="1"/>
  <c r="L25" i="20" s="1"/>
  <c r="D24" i="20"/>
  <c r="I24" i="20" s="1"/>
  <c r="L24" i="20" s="1"/>
  <c r="D23" i="20"/>
  <c r="I23" i="20" s="1"/>
  <c r="K23" i="20" s="1"/>
  <c r="L22" i="20"/>
  <c r="K22" i="20"/>
  <c r="D21" i="20"/>
  <c r="I21" i="20" s="1"/>
  <c r="D20" i="20"/>
  <c r="I20" i="20" s="1"/>
  <c r="D19" i="20"/>
  <c r="I19" i="20" s="1"/>
  <c r="L19" i="20" s="1"/>
  <c r="D18" i="20"/>
  <c r="I18" i="20" s="1"/>
  <c r="L18" i="20" s="1"/>
  <c r="D17" i="20"/>
  <c r="I17" i="20" s="1"/>
  <c r="L15" i="20"/>
  <c r="K15" i="20"/>
  <c r="D13" i="20"/>
  <c r="I13" i="20" s="1"/>
  <c r="D12" i="20"/>
  <c r="I12" i="20" s="1"/>
  <c r="L12" i="20" s="1"/>
  <c r="D11" i="20"/>
  <c r="L10" i="20"/>
  <c r="K10" i="20"/>
  <c r="M6" i="20"/>
  <c r="D6" i="20"/>
  <c r="D222" i="10"/>
  <c r="I222" i="10" s="1"/>
  <c r="K222" i="10" s="1"/>
  <c r="D221" i="10"/>
  <c r="I221" i="10" s="1"/>
  <c r="D220" i="10"/>
  <c r="I220" i="10" s="1"/>
  <c r="K220" i="10" s="1"/>
  <c r="D219" i="10"/>
  <c r="I219" i="10" s="1"/>
  <c r="D218" i="10"/>
  <c r="I218" i="10" s="1"/>
  <c r="D217" i="10"/>
  <c r="I217" i="10" s="1"/>
  <c r="D216" i="10"/>
  <c r="I216" i="10" s="1"/>
  <c r="D215" i="10"/>
  <c r="I215" i="10" s="1"/>
  <c r="K215" i="10" s="1"/>
  <c r="D214" i="10"/>
  <c r="I214" i="10" s="1"/>
  <c r="K214" i="10" s="1"/>
  <c r="D213" i="10"/>
  <c r="I213" i="10" s="1"/>
  <c r="D212" i="10"/>
  <c r="I212" i="10" s="1"/>
  <c r="D211" i="10"/>
  <c r="I211" i="10" s="1"/>
  <c r="K211" i="10" s="1"/>
  <c r="D210" i="10"/>
  <c r="I210" i="10" s="1"/>
  <c r="K210" i="10" s="1"/>
  <c r="D209" i="10"/>
  <c r="I209" i="10" s="1"/>
  <c r="D208" i="10"/>
  <c r="I208" i="10" s="1"/>
  <c r="D207" i="10"/>
  <c r="I207" i="10" s="1"/>
  <c r="K207" i="10" s="1"/>
  <c r="D206" i="10"/>
  <c r="I206" i="10" s="1"/>
  <c r="K206" i="10" s="1"/>
  <c r="D205" i="10"/>
  <c r="I205" i="10" s="1"/>
  <c r="D204" i="10"/>
  <c r="I204" i="10" s="1"/>
  <c r="D203" i="10"/>
  <c r="I203" i="10" s="1"/>
  <c r="K203" i="10" s="1"/>
  <c r="D202" i="10"/>
  <c r="I202" i="10" s="1"/>
  <c r="K202" i="10" s="1"/>
  <c r="D201" i="10"/>
  <c r="I201" i="10" s="1"/>
  <c r="D134" i="10"/>
  <c r="I134" i="10" s="1"/>
  <c r="D133" i="10"/>
  <c r="I133" i="10" s="1"/>
  <c r="D132" i="10"/>
  <c r="D131" i="10"/>
  <c r="I131" i="10" s="1"/>
  <c r="K131" i="10" s="1"/>
  <c r="D130" i="10"/>
  <c r="I130" i="10" s="1"/>
  <c r="D199" i="10"/>
  <c r="D198" i="10"/>
  <c r="I198" i="10" s="1"/>
  <c r="D197" i="10"/>
  <c r="I197" i="10" s="1"/>
  <c r="D196" i="10"/>
  <c r="I196" i="10" s="1"/>
  <c r="D195" i="10"/>
  <c r="D194" i="10"/>
  <c r="D193" i="10"/>
  <c r="I193" i="10" s="1"/>
  <c r="D192" i="10"/>
  <c r="I192" i="10" s="1"/>
  <c r="D191" i="10"/>
  <c r="D190" i="10"/>
  <c r="I190" i="10" s="1"/>
  <c r="D189" i="10"/>
  <c r="I189" i="10" s="1"/>
  <c r="D188" i="10"/>
  <c r="I188" i="10" s="1"/>
  <c r="D187" i="10"/>
  <c r="D186" i="10"/>
  <c r="I186" i="10" s="1"/>
  <c r="D185" i="10"/>
  <c r="I185" i="10" s="1"/>
  <c r="D184" i="10"/>
  <c r="I184" i="10" s="1"/>
  <c r="D183" i="10"/>
  <c r="D182" i="10"/>
  <c r="I182" i="10" s="1"/>
  <c r="D181" i="10"/>
  <c r="I181" i="10" s="1"/>
  <c r="D180" i="10"/>
  <c r="I180" i="10" s="1"/>
  <c r="D179" i="10"/>
  <c r="D178" i="10"/>
  <c r="I178" i="10" s="1"/>
  <c r="D177" i="10"/>
  <c r="I177" i="10" s="1"/>
  <c r="D176" i="10"/>
  <c r="I176" i="10" s="1"/>
  <c r="I194" i="10"/>
  <c r="I175" i="10"/>
  <c r="I174" i="10"/>
  <c r="I173" i="10"/>
  <c r="I172" i="10"/>
  <c r="I171" i="10"/>
  <c r="I170" i="10"/>
  <c r="D169" i="10"/>
  <c r="I169" i="10" s="1"/>
  <c r="D168" i="10"/>
  <c r="I168" i="10" s="1"/>
  <c r="D167" i="10"/>
  <c r="I167" i="10" s="1"/>
  <c r="D166" i="10"/>
  <c r="I166" i="10" s="1"/>
  <c r="D165" i="10"/>
  <c r="I165" i="10" s="1"/>
  <c r="D164" i="10"/>
  <c r="I164" i="10" s="1"/>
  <c r="D163" i="10"/>
  <c r="I163" i="10" s="1"/>
  <c r="D162" i="10"/>
  <c r="I162" i="10" s="1"/>
  <c r="D161" i="10"/>
  <c r="I161" i="10" s="1"/>
  <c r="D160" i="10"/>
  <c r="I160" i="10" s="1"/>
  <c r="D159" i="10"/>
  <c r="I159" i="10" s="1"/>
  <c r="K159" i="10" s="1"/>
  <c r="D158" i="10"/>
  <c r="I158" i="10" s="1"/>
  <c r="K158" i="10" s="1"/>
  <c r="D157" i="10"/>
  <c r="I157" i="10" s="1"/>
  <c r="D156" i="10"/>
  <c r="I156" i="10" s="1"/>
  <c r="L156" i="10" s="1"/>
  <c r="D155" i="10"/>
  <c r="I155" i="10" s="1"/>
  <c r="K155" i="10" s="1"/>
  <c r="D153" i="10"/>
  <c r="I153" i="10" s="1"/>
  <c r="K153" i="10" s="1"/>
  <c r="D152" i="10"/>
  <c r="I152" i="10" s="1"/>
  <c r="K152" i="10" s="1"/>
  <c r="D151" i="10"/>
  <c r="I151" i="10" s="1"/>
  <c r="K151" i="10" s="1"/>
  <c r="D150" i="10"/>
  <c r="D149" i="10"/>
  <c r="I149" i="10" s="1"/>
  <c r="K149" i="10" s="1"/>
  <c r="D148" i="10"/>
  <c r="I148" i="10" s="1"/>
  <c r="K148" i="10" s="1"/>
  <c r="D147" i="10"/>
  <c r="I147" i="10" s="1"/>
  <c r="K147" i="10" s="1"/>
  <c r="D146" i="10"/>
  <c r="I146" i="10" s="1"/>
  <c r="D145" i="10"/>
  <c r="I145" i="10" s="1"/>
  <c r="K145" i="10" s="1"/>
  <c r="D144" i="10"/>
  <c r="I144" i="10" s="1"/>
  <c r="K144" i="10" s="1"/>
  <c r="D143" i="10"/>
  <c r="I143" i="10" s="1"/>
  <c r="K143" i="10" s="1"/>
  <c r="D142" i="10"/>
  <c r="D141" i="10"/>
  <c r="I141" i="10" s="1"/>
  <c r="K141" i="10" s="1"/>
  <c r="D140" i="10"/>
  <c r="I140" i="10" s="1"/>
  <c r="K140" i="10" s="1"/>
  <c r="D139" i="10"/>
  <c r="I139" i="10" s="1"/>
  <c r="K139" i="10" s="1"/>
  <c r="D138" i="10"/>
  <c r="I138" i="10" s="1"/>
  <c r="D137" i="10"/>
  <c r="I137" i="10" s="1"/>
  <c r="K137" i="10" s="1"/>
  <c r="D136" i="10"/>
  <c r="I136" i="10" s="1"/>
  <c r="K136" i="10" s="1"/>
  <c r="D135" i="10"/>
  <c r="I135" i="10" s="1"/>
  <c r="K135" i="10" s="1"/>
  <c r="I132" i="10"/>
  <c r="K132" i="10" s="1"/>
  <c r="D129" i="10"/>
  <c r="I129" i="10" s="1"/>
  <c r="D128" i="10"/>
  <c r="I128" i="10" s="1"/>
  <c r="D127" i="10"/>
  <c r="I127" i="10" s="1"/>
  <c r="K127" i="10" s="1"/>
  <c r="D126" i="10"/>
  <c r="I126" i="10" s="1"/>
  <c r="D125" i="10"/>
  <c r="I125" i="10" s="1"/>
  <c r="D124" i="10"/>
  <c r="I124" i="10" s="1"/>
  <c r="D123" i="10"/>
  <c r="I123" i="10" s="1"/>
  <c r="K123" i="10" s="1"/>
  <c r="D122" i="10"/>
  <c r="I122" i="10" s="1"/>
  <c r="D121" i="10"/>
  <c r="I121" i="10" s="1"/>
  <c r="D120" i="10"/>
  <c r="I120" i="10" s="1"/>
  <c r="D119" i="10"/>
  <c r="I119" i="10" s="1"/>
  <c r="K119" i="10" s="1"/>
  <c r="D118" i="10"/>
  <c r="I118" i="10" s="1"/>
  <c r="D117" i="10"/>
  <c r="I117" i="10" s="1"/>
  <c r="D116" i="10"/>
  <c r="I116" i="10" s="1"/>
  <c r="D115" i="10"/>
  <c r="I115" i="10" s="1"/>
  <c r="K115" i="10" s="1"/>
  <c r="D114" i="10"/>
  <c r="D113" i="10"/>
  <c r="D112" i="10"/>
  <c r="I112" i="10" s="1"/>
  <c r="L112" i="10" s="1"/>
  <c r="D111" i="10"/>
  <c r="D109" i="10"/>
  <c r="I109" i="10" s="1"/>
  <c r="D108" i="10"/>
  <c r="I108" i="10" s="1"/>
  <c r="D107" i="10"/>
  <c r="I107" i="10" s="1"/>
  <c r="D106" i="10"/>
  <c r="I106" i="10" s="1"/>
  <c r="D105" i="10"/>
  <c r="I105" i="10" s="1"/>
  <c r="D104" i="10"/>
  <c r="I104" i="10" s="1"/>
  <c r="D103" i="10"/>
  <c r="I103" i="10" s="1"/>
  <c r="D102" i="10"/>
  <c r="I102" i="10" s="1"/>
  <c r="D101" i="10"/>
  <c r="I101" i="10" s="1"/>
  <c r="D100" i="10"/>
  <c r="I100" i="10" s="1"/>
  <c r="D99" i="10"/>
  <c r="I99" i="10" s="1"/>
  <c r="D98" i="10"/>
  <c r="I98" i="10" s="1"/>
  <c r="L98" i="10" s="1"/>
  <c r="D89" i="10"/>
  <c r="I89" i="10" s="1"/>
  <c r="D88" i="10"/>
  <c r="I88" i="10" s="1"/>
  <c r="K88" i="10" s="1"/>
  <c r="D87" i="10"/>
  <c r="I87" i="10" s="1"/>
  <c r="D86" i="10"/>
  <c r="I86" i="10" s="1"/>
  <c r="K86" i="10" s="1"/>
  <c r="D85" i="10"/>
  <c r="I85" i="10" s="1"/>
  <c r="D84" i="10"/>
  <c r="I84" i="10" s="1"/>
  <c r="K84" i="10" s="1"/>
  <c r="D83" i="10"/>
  <c r="I83" i="10" s="1"/>
  <c r="D82" i="10"/>
  <c r="I82" i="10" s="1"/>
  <c r="K82" i="10" s="1"/>
  <c r="D81" i="10"/>
  <c r="I81" i="10" s="1"/>
  <c r="D80" i="10"/>
  <c r="I80" i="10" s="1"/>
  <c r="K80" i="10" s="1"/>
  <c r="D79" i="10"/>
  <c r="I79" i="10" s="1"/>
  <c r="D78" i="10"/>
  <c r="I78" i="10" s="1"/>
  <c r="K78" i="10" s="1"/>
  <c r="D77" i="10"/>
  <c r="I77" i="10" s="1"/>
  <c r="I76" i="10"/>
  <c r="K76" i="10" s="1"/>
  <c r="D76" i="10"/>
  <c r="D75" i="10"/>
  <c r="I75" i="10" s="1"/>
  <c r="D74" i="10"/>
  <c r="I74" i="10" s="1"/>
  <c r="K74" i="10" s="1"/>
  <c r="D73" i="10"/>
  <c r="I73" i="10" s="1"/>
  <c r="D72" i="10"/>
  <c r="I72" i="10" s="1"/>
  <c r="K72" i="10" s="1"/>
  <c r="D71" i="10"/>
  <c r="I71" i="10" s="1"/>
  <c r="D70" i="10"/>
  <c r="I70" i="10" s="1"/>
  <c r="K70" i="10" s="1"/>
  <c r="D66" i="10"/>
  <c r="I66" i="10" s="1"/>
  <c r="L66" i="10" s="1"/>
  <c r="D64" i="10"/>
  <c r="I64" i="10" s="1"/>
  <c r="L64" i="10" s="1"/>
  <c r="D63" i="10"/>
  <c r="I63" i="10" s="1"/>
  <c r="D62" i="10"/>
  <c r="I62" i="10" s="1"/>
  <c r="D61" i="10"/>
  <c r="I61" i="10" s="1"/>
  <c r="D59" i="10"/>
  <c r="I59" i="10" s="1"/>
  <c r="D58" i="10"/>
  <c r="I58" i="10" s="1"/>
  <c r="L58" i="10" s="1"/>
  <c r="D57" i="10"/>
  <c r="I57" i="10" s="1"/>
  <c r="D56" i="10"/>
  <c r="I56" i="10" s="1"/>
  <c r="D54" i="10"/>
  <c r="I54" i="10" s="1"/>
  <c r="D53" i="10"/>
  <c r="I53" i="10" s="1"/>
  <c r="L53" i="10" s="1"/>
  <c r="D52" i="10"/>
  <c r="I52" i="10" s="1"/>
  <c r="D51" i="10"/>
  <c r="I51" i="10" s="1"/>
  <c r="L51" i="10" s="1"/>
  <c r="D50" i="10"/>
  <c r="I50" i="10" s="1"/>
  <c r="D49" i="10"/>
  <c r="I49" i="10" s="1"/>
  <c r="L49" i="10" s="1"/>
  <c r="D48" i="10"/>
  <c r="I48" i="10" s="1"/>
  <c r="D47" i="10"/>
  <c r="I47" i="10" s="1"/>
  <c r="L47" i="10" s="1"/>
  <c r="D46" i="10"/>
  <c r="I46" i="10" s="1"/>
  <c r="D45" i="10"/>
  <c r="I45" i="10" s="1"/>
  <c r="L45" i="10" s="1"/>
  <c r="D44" i="10"/>
  <c r="I44" i="10" s="1"/>
  <c r="D43" i="10"/>
  <c r="I43" i="10" s="1"/>
  <c r="L43" i="10" s="1"/>
  <c r="D42" i="10"/>
  <c r="I42" i="10" s="1"/>
  <c r="D41" i="10"/>
  <c r="I41" i="10" s="1"/>
  <c r="L41" i="10" s="1"/>
  <c r="D40" i="10"/>
  <c r="I40" i="10" s="1"/>
  <c r="D39" i="10"/>
  <c r="I39" i="10" s="1"/>
  <c r="L39" i="10" s="1"/>
  <c r="D38" i="10"/>
  <c r="I38" i="10" s="1"/>
  <c r="D37" i="10"/>
  <c r="I37" i="10" s="1"/>
  <c r="L37" i="10" s="1"/>
  <c r="D36" i="10"/>
  <c r="I36" i="10" s="1"/>
  <c r="D33" i="10"/>
  <c r="I33" i="10" s="1"/>
  <c r="D32" i="10"/>
  <c r="I32" i="10" s="1"/>
  <c r="D31" i="10"/>
  <c r="I31" i="10" s="1"/>
  <c r="D30" i="10"/>
  <c r="I30" i="10" s="1"/>
  <c r="D29" i="10"/>
  <c r="I29" i="10" s="1"/>
  <c r="D28" i="10"/>
  <c r="I28" i="10" s="1"/>
  <c r="D27" i="10"/>
  <c r="I27" i="10" s="1"/>
  <c r="D26" i="10"/>
  <c r="I26" i="10" s="1"/>
  <c r="D25" i="10"/>
  <c r="I25" i="10" s="1"/>
  <c r="D24" i="10"/>
  <c r="I24" i="10" s="1"/>
  <c r="D23" i="10"/>
  <c r="I23" i="10" s="1"/>
  <c r="D21" i="10"/>
  <c r="I21" i="10" s="1"/>
  <c r="D20" i="10"/>
  <c r="I20" i="10" s="1"/>
  <c r="D19" i="10"/>
  <c r="I19" i="10" s="1"/>
  <c r="D18" i="10"/>
  <c r="I18" i="10" s="1"/>
  <c r="D17" i="10"/>
  <c r="I17" i="10" s="1"/>
  <c r="D13" i="10"/>
  <c r="I13" i="10" s="1"/>
  <c r="D12" i="10"/>
  <c r="I12" i="10" s="1"/>
  <c r="K224" i="10"/>
  <c r="K223" i="10"/>
  <c r="L200" i="10"/>
  <c r="K200" i="10"/>
  <c r="I199" i="10"/>
  <c r="I195" i="10"/>
  <c r="I191" i="10"/>
  <c r="I187" i="10"/>
  <c r="I183" i="10"/>
  <c r="I179" i="10"/>
  <c r="D154" i="10"/>
  <c r="I154" i="10" s="1"/>
  <c r="I150" i="10"/>
  <c r="I142" i="10"/>
  <c r="L110" i="10"/>
  <c r="K110" i="10"/>
  <c r="L97" i="10"/>
  <c r="K97" i="10"/>
  <c r="L96" i="10"/>
  <c r="K96" i="10"/>
  <c r="L95" i="10"/>
  <c r="L94" i="10"/>
  <c r="L93" i="10"/>
  <c r="L92" i="10"/>
  <c r="L91" i="10"/>
  <c r="K91" i="10"/>
  <c r="L90" i="10"/>
  <c r="K90" i="10"/>
  <c r="L69" i="10"/>
  <c r="K69" i="10"/>
  <c r="L68" i="10"/>
  <c r="K68" i="10"/>
  <c r="L67" i="10"/>
  <c r="D65" i="10"/>
  <c r="I65" i="10" s="1"/>
  <c r="L65" i="10" s="1"/>
  <c r="L60" i="10"/>
  <c r="K60" i="10"/>
  <c r="D55" i="10"/>
  <c r="I55" i="10" s="1"/>
  <c r="L35" i="10"/>
  <c r="K35" i="10"/>
  <c r="D34" i="10"/>
  <c r="I34" i="10" s="1"/>
  <c r="D11" i="10"/>
  <c r="L10" i="10"/>
  <c r="K10" i="10"/>
  <c r="M6" i="10"/>
  <c r="D6" i="10"/>
  <c r="D222" i="8"/>
  <c r="I222" i="8" s="1"/>
  <c r="D221" i="8"/>
  <c r="I221" i="8" s="1"/>
  <c r="D219" i="8"/>
  <c r="I219" i="8" s="1"/>
  <c r="L219" i="8" s="1"/>
  <c r="D218" i="8"/>
  <c r="I218" i="8" s="1"/>
  <c r="D217" i="8"/>
  <c r="I217" i="8" s="1"/>
  <c r="D216" i="8"/>
  <c r="I216" i="8" s="1"/>
  <c r="D215" i="8"/>
  <c r="I215" i="8" s="1"/>
  <c r="L215" i="8" s="1"/>
  <c r="D214" i="8"/>
  <c r="I214" i="8" s="1"/>
  <c r="D213" i="8"/>
  <c r="I213" i="8" s="1"/>
  <c r="D212" i="8"/>
  <c r="I212" i="8" s="1"/>
  <c r="D211" i="8"/>
  <c r="I211" i="8" s="1"/>
  <c r="L211" i="8" s="1"/>
  <c r="D210" i="8"/>
  <c r="I210" i="8" s="1"/>
  <c r="D209" i="8"/>
  <c r="I209" i="8" s="1"/>
  <c r="D208" i="8"/>
  <c r="I208" i="8" s="1"/>
  <c r="D207" i="8"/>
  <c r="I207" i="8" s="1"/>
  <c r="L207" i="8" s="1"/>
  <c r="D206" i="8"/>
  <c r="I206" i="8" s="1"/>
  <c r="D205" i="8"/>
  <c r="I205" i="8" s="1"/>
  <c r="D204" i="8"/>
  <c r="I204" i="8" s="1"/>
  <c r="D203" i="8"/>
  <c r="I203" i="8" s="1"/>
  <c r="L203" i="8" s="1"/>
  <c r="D202" i="8"/>
  <c r="I202" i="8" s="1"/>
  <c r="D201" i="8"/>
  <c r="I201" i="8" s="1"/>
  <c r="D199" i="8"/>
  <c r="D198" i="8"/>
  <c r="I198" i="8" s="1"/>
  <c r="K198" i="8" s="1"/>
  <c r="D197" i="8"/>
  <c r="I197" i="8" s="1"/>
  <c r="D196" i="8"/>
  <c r="I196" i="8" s="1"/>
  <c r="L196" i="8" s="1"/>
  <c r="D195" i="8"/>
  <c r="I195" i="8" s="1"/>
  <c r="L195" i="8" s="1"/>
  <c r="D194" i="8"/>
  <c r="I194" i="8" s="1"/>
  <c r="K194" i="8" s="1"/>
  <c r="D193" i="8"/>
  <c r="I193" i="8" s="1"/>
  <c r="D192" i="8"/>
  <c r="I192" i="8" s="1"/>
  <c r="L192" i="8" s="1"/>
  <c r="D191" i="8"/>
  <c r="I191" i="8" s="1"/>
  <c r="L191" i="8" s="1"/>
  <c r="D190" i="8"/>
  <c r="I190" i="8" s="1"/>
  <c r="K190" i="8" s="1"/>
  <c r="D189" i="8"/>
  <c r="I189" i="8" s="1"/>
  <c r="D188" i="8"/>
  <c r="I188" i="8" s="1"/>
  <c r="L188" i="8" s="1"/>
  <c r="D187" i="8"/>
  <c r="D186" i="8"/>
  <c r="I186" i="8" s="1"/>
  <c r="K186" i="8" s="1"/>
  <c r="D185" i="8"/>
  <c r="I185" i="8" s="1"/>
  <c r="D184" i="8"/>
  <c r="I184" i="8" s="1"/>
  <c r="L184" i="8" s="1"/>
  <c r="D183" i="8"/>
  <c r="I183" i="8" s="1"/>
  <c r="K183" i="8" s="1"/>
  <c r="D182" i="8"/>
  <c r="I182" i="8" s="1"/>
  <c r="L182" i="8" s="1"/>
  <c r="D181" i="8"/>
  <c r="I181" i="8" s="1"/>
  <c r="K181" i="8" s="1"/>
  <c r="D180" i="8"/>
  <c r="I180" i="8" s="1"/>
  <c r="L180" i="8" s="1"/>
  <c r="D179" i="8"/>
  <c r="D178" i="8"/>
  <c r="I178" i="8" s="1"/>
  <c r="K178" i="8" s="1"/>
  <c r="D177" i="8"/>
  <c r="I177" i="8" s="1"/>
  <c r="D176" i="8"/>
  <c r="I176" i="8" s="1"/>
  <c r="L176" i="8" s="1"/>
  <c r="K175" i="8"/>
  <c r="D169" i="8"/>
  <c r="I169" i="8" s="1"/>
  <c r="K169" i="8" s="1"/>
  <c r="D168" i="8"/>
  <c r="I168" i="8" s="1"/>
  <c r="L168" i="8" s="1"/>
  <c r="D167" i="8"/>
  <c r="I167" i="8" s="1"/>
  <c r="K167" i="8" s="1"/>
  <c r="D166" i="8"/>
  <c r="D165" i="8"/>
  <c r="I165" i="8" s="1"/>
  <c r="K165" i="8" s="1"/>
  <c r="D164" i="8"/>
  <c r="I164" i="8" s="1"/>
  <c r="D163" i="8"/>
  <c r="I163" i="8" s="1"/>
  <c r="K163" i="8" s="1"/>
  <c r="D162" i="8"/>
  <c r="D161" i="8"/>
  <c r="I161" i="8" s="1"/>
  <c r="K161" i="8" s="1"/>
  <c r="D160" i="8"/>
  <c r="I160" i="8" s="1"/>
  <c r="L160" i="8" s="1"/>
  <c r="D159" i="8"/>
  <c r="I159" i="8" s="1"/>
  <c r="K159" i="8" s="1"/>
  <c r="D158" i="8"/>
  <c r="D157" i="8"/>
  <c r="I157" i="8" s="1"/>
  <c r="K157" i="8" s="1"/>
  <c r="D156" i="8"/>
  <c r="I156" i="8" s="1"/>
  <c r="D155" i="8"/>
  <c r="I155" i="8" s="1"/>
  <c r="K155" i="8" s="1"/>
  <c r="I166" i="8"/>
  <c r="D153" i="8"/>
  <c r="I153" i="8" s="1"/>
  <c r="L153" i="8" s="1"/>
  <c r="D152" i="8"/>
  <c r="I152" i="8" s="1"/>
  <c r="L152" i="8" s="1"/>
  <c r="D151" i="8"/>
  <c r="I151" i="8" s="1"/>
  <c r="K151" i="8" s="1"/>
  <c r="D150" i="8"/>
  <c r="I150" i="8" s="1"/>
  <c r="D149" i="8"/>
  <c r="I149" i="8" s="1"/>
  <c r="K149" i="8" s="1"/>
  <c r="D148" i="8"/>
  <c r="I148" i="8" s="1"/>
  <c r="L148" i="8" s="1"/>
  <c r="D147" i="8"/>
  <c r="I147" i="8" s="1"/>
  <c r="K147" i="8" s="1"/>
  <c r="D146" i="8"/>
  <c r="I146" i="8" s="1"/>
  <c r="D145" i="8"/>
  <c r="I145" i="8" s="1"/>
  <c r="L145" i="8" s="1"/>
  <c r="D144" i="8"/>
  <c r="I144" i="8" s="1"/>
  <c r="L144" i="8" s="1"/>
  <c r="D143" i="8"/>
  <c r="I143" i="8" s="1"/>
  <c r="K143" i="8" s="1"/>
  <c r="D142" i="8"/>
  <c r="I142" i="8" s="1"/>
  <c r="D141" i="8"/>
  <c r="I141" i="8" s="1"/>
  <c r="K141" i="8" s="1"/>
  <c r="D140" i="8"/>
  <c r="D139" i="8"/>
  <c r="I139" i="8" s="1"/>
  <c r="K139" i="8" s="1"/>
  <c r="D138" i="8"/>
  <c r="I138" i="8" s="1"/>
  <c r="D137" i="8"/>
  <c r="I137" i="8" s="1"/>
  <c r="K137" i="8" s="1"/>
  <c r="D136" i="8"/>
  <c r="I136" i="8" s="1"/>
  <c r="L136" i="8" s="1"/>
  <c r="D135" i="8"/>
  <c r="I135" i="8" s="1"/>
  <c r="I132" i="8"/>
  <c r="L132" i="8" s="1"/>
  <c r="I130" i="8"/>
  <c r="L130" i="8" s="1"/>
  <c r="D129" i="8"/>
  <c r="I129" i="8" s="1"/>
  <c r="D128" i="8"/>
  <c r="I128" i="8" s="1"/>
  <c r="L128" i="8" s="1"/>
  <c r="D127" i="8"/>
  <c r="I127" i="8" s="1"/>
  <c r="D126" i="8"/>
  <c r="I126" i="8" s="1"/>
  <c r="L126" i="8" s="1"/>
  <c r="D125" i="8"/>
  <c r="I125" i="8" s="1"/>
  <c r="D124" i="8"/>
  <c r="I124" i="8" s="1"/>
  <c r="L124" i="8" s="1"/>
  <c r="D123" i="8"/>
  <c r="I123" i="8" s="1"/>
  <c r="D122" i="8"/>
  <c r="I122" i="8" s="1"/>
  <c r="L122" i="8" s="1"/>
  <c r="D121" i="8"/>
  <c r="I121" i="8" s="1"/>
  <c r="D120" i="8"/>
  <c r="I120" i="8" s="1"/>
  <c r="L120" i="8" s="1"/>
  <c r="D119" i="8"/>
  <c r="I119" i="8" s="1"/>
  <c r="D118" i="8"/>
  <c r="I118" i="8" s="1"/>
  <c r="L118" i="8" s="1"/>
  <c r="D117" i="8"/>
  <c r="I117" i="8" s="1"/>
  <c r="D116" i="8"/>
  <c r="I116" i="8" s="1"/>
  <c r="L116" i="8" s="1"/>
  <c r="D115" i="8"/>
  <c r="I115" i="8" s="1"/>
  <c r="D114" i="8"/>
  <c r="I114" i="8" s="1"/>
  <c r="L114" i="8" s="1"/>
  <c r="D113" i="8"/>
  <c r="I113" i="8" s="1"/>
  <c r="D112" i="8"/>
  <c r="I112" i="8" s="1"/>
  <c r="L112" i="8" s="1"/>
  <c r="D111" i="8"/>
  <c r="I111" i="8" s="1"/>
  <c r="D109" i="8"/>
  <c r="I109" i="8" s="1"/>
  <c r="D108" i="8"/>
  <c r="I108" i="8" s="1"/>
  <c r="K108" i="8" s="1"/>
  <c r="D107" i="8"/>
  <c r="I107" i="8" s="1"/>
  <c r="D106" i="8"/>
  <c r="I106" i="8" s="1"/>
  <c r="D105" i="8"/>
  <c r="I105" i="8" s="1"/>
  <c r="D104" i="8"/>
  <c r="I104" i="8" s="1"/>
  <c r="K104" i="8" s="1"/>
  <c r="D103" i="8"/>
  <c r="I103" i="8" s="1"/>
  <c r="L103" i="8" s="1"/>
  <c r="D102" i="8"/>
  <c r="I102" i="8" s="1"/>
  <c r="D101" i="8"/>
  <c r="I101" i="8" s="1"/>
  <c r="D100" i="8"/>
  <c r="I100" i="8" s="1"/>
  <c r="K100" i="8" s="1"/>
  <c r="D99" i="8"/>
  <c r="I99" i="8" s="1"/>
  <c r="K99" i="8" s="1"/>
  <c r="D98" i="8"/>
  <c r="I98" i="8" s="1"/>
  <c r="K98" i="8" s="1"/>
  <c r="D89" i="8"/>
  <c r="I89" i="8" s="1"/>
  <c r="K89" i="8" s="1"/>
  <c r="D88" i="8"/>
  <c r="I88" i="8" s="1"/>
  <c r="K88" i="8" s="1"/>
  <c r="D87" i="8"/>
  <c r="I87" i="8" s="1"/>
  <c r="K87" i="8" s="1"/>
  <c r="D86" i="8"/>
  <c r="I86" i="8" s="1"/>
  <c r="K86" i="8" s="1"/>
  <c r="D85" i="8"/>
  <c r="I85" i="8" s="1"/>
  <c r="K85" i="8" s="1"/>
  <c r="D84" i="8"/>
  <c r="I84" i="8" s="1"/>
  <c r="K84" i="8" s="1"/>
  <c r="D83" i="8"/>
  <c r="I83" i="8" s="1"/>
  <c r="K83" i="8" s="1"/>
  <c r="D82" i="8"/>
  <c r="I82" i="8" s="1"/>
  <c r="K82" i="8" s="1"/>
  <c r="D81" i="8"/>
  <c r="I81" i="8" s="1"/>
  <c r="K81" i="8" s="1"/>
  <c r="D80" i="8"/>
  <c r="I80" i="8" s="1"/>
  <c r="K80" i="8" s="1"/>
  <c r="D79" i="8"/>
  <c r="I79" i="8" s="1"/>
  <c r="K79" i="8" s="1"/>
  <c r="D78" i="8"/>
  <c r="I78" i="8" s="1"/>
  <c r="K78" i="8" s="1"/>
  <c r="D77" i="8"/>
  <c r="I77" i="8" s="1"/>
  <c r="K77" i="8" s="1"/>
  <c r="D76" i="8"/>
  <c r="I76" i="8" s="1"/>
  <c r="K76" i="8" s="1"/>
  <c r="D75" i="8"/>
  <c r="I75" i="8" s="1"/>
  <c r="K75" i="8" s="1"/>
  <c r="D74" i="8"/>
  <c r="I74" i="8" s="1"/>
  <c r="K74" i="8" s="1"/>
  <c r="D73" i="8"/>
  <c r="I73" i="8" s="1"/>
  <c r="K73" i="8" s="1"/>
  <c r="D72" i="8"/>
  <c r="I72" i="8" s="1"/>
  <c r="K72" i="8" s="1"/>
  <c r="D71" i="8"/>
  <c r="I71" i="8" s="1"/>
  <c r="K71" i="8" s="1"/>
  <c r="D70" i="8"/>
  <c r="I70" i="8" s="1"/>
  <c r="K70" i="8" s="1"/>
  <c r="D66" i="8"/>
  <c r="I66" i="8" s="1"/>
  <c r="D65" i="8"/>
  <c r="D64" i="8"/>
  <c r="I64" i="8" s="1"/>
  <c r="L64" i="8" s="1"/>
  <c r="D63" i="8"/>
  <c r="I63" i="8" s="1"/>
  <c r="D62" i="8"/>
  <c r="I62" i="8" s="1"/>
  <c r="K62" i="8" s="1"/>
  <c r="D61" i="8"/>
  <c r="I61" i="8" s="1"/>
  <c r="K61" i="8" s="1"/>
  <c r="D59" i="8"/>
  <c r="I59" i="8" s="1"/>
  <c r="K59" i="8" s="1"/>
  <c r="D58" i="8"/>
  <c r="I58" i="8" s="1"/>
  <c r="K58" i="8" s="1"/>
  <c r="D57" i="8"/>
  <c r="I57" i="8" s="1"/>
  <c r="K57" i="8" s="1"/>
  <c r="D56" i="8"/>
  <c r="D55" i="8"/>
  <c r="I55" i="8" s="1"/>
  <c r="K55" i="8" s="1"/>
  <c r="D54" i="8"/>
  <c r="I54" i="8" s="1"/>
  <c r="K54" i="8" s="1"/>
  <c r="D53" i="8"/>
  <c r="I53" i="8" s="1"/>
  <c r="K53" i="8" s="1"/>
  <c r="D52" i="8"/>
  <c r="I52" i="8" s="1"/>
  <c r="K52" i="8" s="1"/>
  <c r="D51" i="8"/>
  <c r="I51" i="8" s="1"/>
  <c r="K51" i="8" s="1"/>
  <c r="D50" i="8"/>
  <c r="I50" i="8" s="1"/>
  <c r="K50" i="8" s="1"/>
  <c r="D49" i="8"/>
  <c r="D48" i="8"/>
  <c r="I48" i="8" s="1"/>
  <c r="K48" i="8" s="1"/>
  <c r="D47" i="8"/>
  <c r="D46" i="8"/>
  <c r="I46" i="8" s="1"/>
  <c r="K46" i="8" s="1"/>
  <c r="D45" i="8"/>
  <c r="I45" i="8" s="1"/>
  <c r="K45" i="8" s="1"/>
  <c r="D44" i="8"/>
  <c r="I44" i="8" s="1"/>
  <c r="K44" i="8" s="1"/>
  <c r="D43" i="8"/>
  <c r="I43" i="8" s="1"/>
  <c r="K43" i="8" s="1"/>
  <c r="D42" i="8"/>
  <c r="I42" i="8" s="1"/>
  <c r="K42" i="8" s="1"/>
  <c r="D41" i="8"/>
  <c r="I41" i="8" s="1"/>
  <c r="K41" i="8" s="1"/>
  <c r="D40" i="8"/>
  <c r="I40" i="8" s="1"/>
  <c r="K40" i="8" s="1"/>
  <c r="D39" i="8"/>
  <c r="I39" i="8" s="1"/>
  <c r="K39" i="8" s="1"/>
  <c r="D38" i="8"/>
  <c r="I38" i="8" s="1"/>
  <c r="K38" i="8" s="1"/>
  <c r="D37" i="8"/>
  <c r="I37" i="8" s="1"/>
  <c r="K37" i="8" s="1"/>
  <c r="I56" i="8"/>
  <c r="K56" i="8" s="1"/>
  <c r="I47" i="8"/>
  <c r="K47" i="8" s="1"/>
  <c r="D36" i="8"/>
  <c r="I36" i="8" s="1"/>
  <c r="K36" i="8" s="1"/>
  <c r="I49" i="8"/>
  <c r="K49" i="8" s="1"/>
  <c r="D34" i="8"/>
  <c r="I34" i="8" s="1"/>
  <c r="K34" i="8" s="1"/>
  <c r="D33" i="8"/>
  <c r="I33" i="8" s="1"/>
  <c r="L33" i="8" s="1"/>
  <c r="D32" i="8"/>
  <c r="I32" i="8" s="1"/>
  <c r="L32" i="8" s="1"/>
  <c r="D31" i="8"/>
  <c r="I31" i="8" s="1"/>
  <c r="L31" i="8" s="1"/>
  <c r="D30" i="8"/>
  <c r="I30" i="8" s="1"/>
  <c r="L30" i="8" s="1"/>
  <c r="D29" i="8"/>
  <c r="I29" i="8" s="1"/>
  <c r="L29" i="8" s="1"/>
  <c r="D28" i="8"/>
  <c r="I28" i="8" s="1"/>
  <c r="L28" i="8" s="1"/>
  <c r="D27" i="8"/>
  <c r="I27" i="8" s="1"/>
  <c r="L27" i="8" s="1"/>
  <c r="D26" i="8"/>
  <c r="I26" i="8" s="1"/>
  <c r="L26" i="8" s="1"/>
  <c r="D25" i="8"/>
  <c r="I25" i="8" s="1"/>
  <c r="L25" i="8" s="1"/>
  <c r="D24" i="8"/>
  <c r="I24" i="8" s="1"/>
  <c r="L24" i="8" s="1"/>
  <c r="D23" i="8"/>
  <c r="I23" i="8" s="1"/>
  <c r="L23" i="8" s="1"/>
  <c r="D21" i="8"/>
  <c r="I21" i="8" s="1"/>
  <c r="D20" i="8"/>
  <c r="I20" i="8" s="1"/>
  <c r="D19" i="8"/>
  <c r="I19" i="8" s="1"/>
  <c r="D18" i="8"/>
  <c r="I18" i="8" s="1"/>
  <c r="D17" i="8"/>
  <c r="K69" i="8"/>
  <c r="K224" i="8"/>
  <c r="K223" i="8"/>
  <c r="D220" i="8"/>
  <c r="I220" i="8" s="1"/>
  <c r="L200" i="8"/>
  <c r="K200" i="8"/>
  <c r="I199" i="8"/>
  <c r="L199" i="8" s="1"/>
  <c r="I187" i="8"/>
  <c r="I179" i="8"/>
  <c r="K179" i="8" s="1"/>
  <c r="I174" i="8"/>
  <c r="K174" i="8" s="1"/>
  <c r="I173" i="8"/>
  <c r="K173" i="8" s="1"/>
  <c r="I172" i="8"/>
  <c r="L172" i="8" s="1"/>
  <c r="I171" i="8"/>
  <c r="K171" i="8" s="1"/>
  <c r="I170" i="8"/>
  <c r="K170" i="8" s="1"/>
  <c r="I162" i="8"/>
  <c r="L162" i="8" s="1"/>
  <c r="I158" i="8"/>
  <c r="K158" i="8" s="1"/>
  <c r="D154" i="8"/>
  <c r="I154" i="8" s="1"/>
  <c r="L154" i="8" s="1"/>
  <c r="I140" i="8"/>
  <c r="L140" i="8" s="1"/>
  <c r="I134" i="8"/>
  <c r="L134" i="8" s="1"/>
  <c r="I133" i="8"/>
  <c r="I131" i="8"/>
  <c r="L110" i="8"/>
  <c r="K110" i="8"/>
  <c r="K97" i="8"/>
  <c r="L97" i="8"/>
  <c r="L96" i="8"/>
  <c r="K96" i="8"/>
  <c r="L94" i="8"/>
  <c r="L92" i="8"/>
  <c r="L91" i="8"/>
  <c r="K91" i="8"/>
  <c r="K90" i="8"/>
  <c r="L68" i="8"/>
  <c r="K68" i="8"/>
  <c r="I65" i="8"/>
  <c r="L65" i="8" s="1"/>
  <c r="L60" i="8"/>
  <c r="K60" i="8"/>
  <c r="L35" i="8"/>
  <c r="K35" i="8"/>
  <c r="K22" i="8"/>
  <c r="I17" i="8"/>
  <c r="D6" i="8"/>
  <c r="L132" i="10" l="1"/>
  <c r="L55" i="10"/>
  <c r="K55" i="10"/>
  <c r="L133" i="10"/>
  <c r="K133" i="10"/>
  <c r="I113" i="10"/>
  <c r="K113" i="10" s="1"/>
  <c r="I114" i="10"/>
  <c r="L114" i="10" s="1"/>
  <c r="I11" i="10"/>
  <c r="L11" i="10" s="1"/>
  <c r="G6" i="10"/>
  <c r="I111" i="10"/>
  <c r="L111" i="10" s="1"/>
  <c r="L158" i="10"/>
  <c r="K175" i="20"/>
  <c r="K14" i="20"/>
  <c r="K30" i="20"/>
  <c r="K173" i="20"/>
  <c r="L34" i="20"/>
  <c r="L63" i="20"/>
  <c r="K83" i="20"/>
  <c r="L26" i="20"/>
  <c r="K29" i="20"/>
  <c r="L172" i="20"/>
  <c r="L174" i="20"/>
  <c r="I11" i="20"/>
  <c r="L11" i="20" s="1"/>
  <c r="G6" i="20"/>
  <c r="L130" i="20"/>
  <c r="L132" i="20"/>
  <c r="K134" i="20"/>
  <c r="I111" i="20"/>
  <c r="I112" i="20" s="1"/>
  <c r="I113" i="20" s="1"/>
  <c r="K107" i="20"/>
  <c r="K129" i="20"/>
  <c r="K131" i="20"/>
  <c r="L133" i="20"/>
  <c r="K171" i="20"/>
  <c r="I216" i="20"/>
  <c r="I217" i="20" s="1"/>
  <c r="I218" i="20" s="1"/>
  <c r="I219" i="20" s="1"/>
  <c r="I220" i="20" s="1"/>
  <c r="I221" i="20" s="1"/>
  <c r="I222" i="20" s="1"/>
  <c r="K222" i="20" s="1"/>
  <c r="K101" i="8"/>
  <c r="L101" i="8"/>
  <c r="L102" i="8"/>
  <c r="K102" i="8"/>
  <c r="K154" i="8"/>
  <c r="G6" i="8"/>
  <c r="L201" i="8"/>
  <c r="L205" i="8"/>
  <c r="L209" i="8"/>
  <c r="L213" i="8"/>
  <c r="L217" i="8"/>
  <c r="K25" i="20"/>
  <c r="K87" i="20"/>
  <c r="K117" i="20"/>
  <c r="K64" i="20"/>
  <c r="K99" i="20"/>
  <c r="K121" i="20"/>
  <c r="K33" i="20"/>
  <c r="K79" i="20"/>
  <c r="K103" i="20"/>
  <c r="L45" i="20"/>
  <c r="K45" i="20"/>
  <c r="L37" i="20"/>
  <c r="K37" i="20"/>
  <c r="L53" i="20"/>
  <c r="K53" i="20"/>
  <c r="L73" i="20"/>
  <c r="K73" i="20"/>
  <c r="L13" i="20"/>
  <c r="K13" i="20"/>
  <c r="L23" i="20"/>
  <c r="L27" i="20"/>
  <c r="L31" i="20"/>
  <c r="K41" i="20"/>
  <c r="K57" i="20"/>
  <c r="K81" i="20"/>
  <c r="K89" i="20"/>
  <c r="K105" i="20"/>
  <c r="K115" i="20"/>
  <c r="K123" i="20"/>
  <c r="K125" i="20"/>
  <c r="K127" i="20"/>
  <c r="K19" i="20"/>
  <c r="K49" i="20"/>
  <c r="K77" i="20"/>
  <c r="K85" i="20"/>
  <c r="K101" i="20"/>
  <c r="K109" i="20"/>
  <c r="K119" i="20"/>
  <c r="K124" i="20"/>
  <c r="K126" i="20"/>
  <c r="K128" i="20"/>
  <c r="K136" i="20"/>
  <c r="K138" i="20"/>
  <c r="K140" i="20"/>
  <c r="K142" i="20"/>
  <c r="K144" i="20"/>
  <c r="K146" i="20"/>
  <c r="K148" i="20"/>
  <c r="L16" i="20"/>
  <c r="K16" i="20"/>
  <c r="L21" i="20"/>
  <c r="K21" i="20"/>
  <c r="L46" i="20"/>
  <c r="K46" i="20"/>
  <c r="L51" i="20"/>
  <c r="K51" i="20"/>
  <c r="L74" i="20"/>
  <c r="K74" i="20"/>
  <c r="L17" i="20"/>
  <c r="K17" i="20"/>
  <c r="L42" i="20"/>
  <c r="K42" i="20"/>
  <c r="L47" i="20"/>
  <c r="K47" i="20"/>
  <c r="L58" i="20"/>
  <c r="K58" i="20"/>
  <c r="L70" i="20"/>
  <c r="K70" i="20"/>
  <c r="L75" i="20"/>
  <c r="K75" i="20"/>
  <c r="L38" i="20"/>
  <c r="K38" i="20"/>
  <c r="L43" i="20"/>
  <c r="K43" i="20"/>
  <c r="L54" i="20"/>
  <c r="K54" i="20"/>
  <c r="L59" i="20"/>
  <c r="K59" i="20"/>
  <c r="L71" i="20"/>
  <c r="K71" i="20"/>
  <c r="L20" i="20"/>
  <c r="K20" i="20"/>
  <c r="L39" i="20"/>
  <c r="K39" i="20"/>
  <c r="L50" i="20"/>
  <c r="K50" i="20"/>
  <c r="L55" i="20"/>
  <c r="K55" i="20"/>
  <c r="L137" i="20"/>
  <c r="K137" i="20"/>
  <c r="L143" i="20"/>
  <c r="K143" i="20"/>
  <c r="L153" i="20"/>
  <c r="K153" i="20"/>
  <c r="L169" i="20"/>
  <c r="K169" i="20"/>
  <c r="L186" i="20"/>
  <c r="K186" i="20"/>
  <c r="L201" i="20"/>
  <c r="K201" i="20"/>
  <c r="K12" i="20"/>
  <c r="K18" i="20"/>
  <c r="K24" i="20"/>
  <c r="K28" i="20"/>
  <c r="K32" i="20"/>
  <c r="K36" i="20"/>
  <c r="K40" i="20"/>
  <c r="K44" i="20"/>
  <c r="K48" i="20"/>
  <c r="K52" i="20"/>
  <c r="K56" i="20"/>
  <c r="K62" i="20"/>
  <c r="K66" i="20"/>
  <c r="K72" i="20"/>
  <c r="K76" i="20"/>
  <c r="L150" i="20"/>
  <c r="K150" i="20"/>
  <c r="L154" i="20"/>
  <c r="K154" i="20"/>
  <c r="L158" i="20"/>
  <c r="K158" i="20"/>
  <c r="L162" i="20"/>
  <c r="K162" i="20"/>
  <c r="L166" i="20"/>
  <c r="K166" i="20"/>
  <c r="K170" i="20"/>
  <c r="L170" i="20"/>
  <c r="L179" i="20"/>
  <c r="K179" i="20"/>
  <c r="L183" i="20"/>
  <c r="K183" i="20"/>
  <c r="L187" i="20"/>
  <c r="K187" i="20"/>
  <c r="L191" i="20"/>
  <c r="K191" i="20"/>
  <c r="L195" i="20"/>
  <c r="K195" i="20"/>
  <c r="L199" i="20"/>
  <c r="K199" i="20"/>
  <c r="L202" i="20"/>
  <c r="K202" i="20"/>
  <c r="L206" i="20"/>
  <c r="K206" i="20"/>
  <c r="L210" i="20"/>
  <c r="K210" i="20"/>
  <c r="L214" i="20"/>
  <c r="K214" i="20"/>
  <c r="L139" i="20"/>
  <c r="K139" i="20"/>
  <c r="L145" i="20"/>
  <c r="K145" i="20"/>
  <c r="L157" i="20"/>
  <c r="K157" i="20"/>
  <c r="L165" i="20"/>
  <c r="K165" i="20"/>
  <c r="L182" i="20"/>
  <c r="K182" i="20"/>
  <c r="L194" i="20"/>
  <c r="K194" i="20"/>
  <c r="K61" i="20"/>
  <c r="K65" i="20"/>
  <c r="K78" i="20"/>
  <c r="K80" i="20"/>
  <c r="K82" i="20"/>
  <c r="K84" i="20"/>
  <c r="K86" i="20"/>
  <c r="K88" i="20"/>
  <c r="K98" i="20"/>
  <c r="K100" i="20"/>
  <c r="K102" i="20"/>
  <c r="K104" i="20"/>
  <c r="K106" i="20"/>
  <c r="K108" i="20"/>
  <c r="K116" i="20"/>
  <c r="K118" i="20"/>
  <c r="K120" i="20"/>
  <c r="K122" i="20"/>
  <c r="L151" i="20"/>
  <c r="K151" i="20"/>
  <c r="L155" i="20"/>
  <c r="K155" i="20"/>
  <c r="L159" i="20"/>
  <c r="K159" i="20"/>
  <c r="L163" i="20"/>
  <c r="K163" i="20"/>
  <c r="L167" i="20"/>
  <c r="K167" i="20"/>
  <c r="L176" i="20"/>
  <c r="K176" i="20"/>
  <c r="L180" i="20"/>
  <c r="K180" i="20"/>
  <c r="L184" i="20"/>
  <c r="K184" i="20"/>
  <c r="L188" i="20"/>
  <c r="K188" i="20"/>
  <c r="L192" i="20"/>
  <c r="K192" i="20"/>
  <c r="L196" i="20"/>
  <c r="K196" i="20"/>
  <c r="L135" i="20"/>
  <c r="K135" i="20"/>
  <c r="L141" i="20"/>
  <c r="K141" i="20"/>
  <c r="L147" i="20"/>
  <c r="K147" i="20"/>
  <c r="L149" i="20"/>
  <c r="K149" i="20"/>
  <c r="L161" i="20"/>
  <c r="K161" i="20"/>
  <c r="L178" i="20"/>
  <c r="K178" i="20"/>
  <c r="L190" i="20"/>
  <c r="K190" i="20"/>
  <c r="L198" i="20"/>
  <c r="K198" i="20"/>
  <c r="L152" i="20"/>
  <c r="K152" i="20"/>
  <c r="L156" i="20"/>
  <c r="K156" i="20"/>
  <c r="L160" i="20"/>
  <c r="K160" i="20"/>
  <c r="L164" i="20"/>
  <c r="K164" i="20"/>
  <c r="L168" i="20"/>
  <c r="K168" i="20"/>
  <c r="L177" i="20"/>
  <c r="K177" i="20"/>
  <c r="L181" i="20"/>
  <c r="K181" i="20"/>
  <c r="L185" i="20"/>
  <c r="K185" i="20"/>
  <c r="L189" i="20"/>
  <c r="K189" i="20"/>
  <c r="L193" i="20"/>
  <c r="K193" i="20"/>
  <c r="L197" i="20"/>
  <c r="K197" i="20"/>
  <c r="L204" i="20"/>
  <c r="K204" i="20"/>
  <c r="L208" i="20"/>
  <c r="K208" i="20"/>
  <c r="L212" i="20"/>
  <c r="K212" i="20"/>
  <c r="K203" i="20"/>
  <c r="K205" i="20"/>
  <c r="K207" i="20"/>
  <c r="K209" i="20"/>
  <c r="K211" i="20"/>
  <c r="K213" i="20"/>
  <c r="K215" i="20"/>
  <c r="K204" i="10"/>
  <c r="K208" i="10"/>
  <c r="K212" i="10"/>
  <c r="L222" i="10"/>
  <c r="K218" i="10"/>
  <c r="L218" i="10"/>
  <c r="K219" i="10"/>
  <c r="L219" i="10"/>
  <c r="L221" i="10"/>
  <c r="K221" i="10"/>
  <c r="L217" i="10"/>
  <c r="K217" i="10"/>
  <c r="L220" i="10"/>
  <c r="L216" i="10"/>
  <c r="K216" i="10"/>
  <c r="K201" i="10"/>
  <c r="L201" i="10"/>
  <c r="K205" i="10"/>
  <c r="L205" i="10"/>
  <c r="K209" i="10"/>
  <c r="L209" i="10"/>
  <c r="K213" i="10"/>
  <c r="L213" i="10"/>
  <c r="L203" i="10"/>
  <c r="L207" i="10"/>
  <c r="L211" i="10"/>
  <c r="L215" i="10"/>
  <c r="L202" i="10"/>
  <c r="L204" i="10"/>
  <c r="L206" i="10"/>
  <c r="L208" i="10"/>
  <c r="L210" i="10"/>
  <c r="L212" i="10"/>
  <c r="L214" i="10"/>
  <c r="K156" i="10"/>
  <c r="K157" i="10"/>
  <c r="L157" i="10"/>
  <c r="L136" i="10"/>
  <c r="L141" i="10"/>
  <c r="L144" i="10"/>
  <c r="L149" i="10"/>
  <c r="L152" i="10"/>
  <c r="L137" i="10"/>
  <c r="L140" i="10"/>
  <c r="L145" i="10"/>
  <c r="L148" i="10"/>
  <c r="L153" i="10"/>
  <c r="K121" i="10"/>
  <c r="L121" i="10"/>
  <c r="L129" i="10"/>
  <c r="K129" i="10"/>
  <c r="K116" i="10"/>
  <c r="L116" i="10"/>
  <c r="L120" i="10"/>
  <c r="K120" i="10"/>
  <c r="L124" i="10"/>
  <c r="K124" i="10"/>
  <c r="K128" i="10"/>
  <c r="L128" i="10"/>
  <c r="L117" i="10"/>
  <c r="K117" i="10"/>
  <c r="K125" i="10"/>
  <c r="L125" i="10"/>
  <c r="L102" i="10"/>
  <c r="K102" i="10"/>
  <c r="K106" i="10"/>
  <c r="L106" i="10"/>
  <c r="K108" i="10"/>
  <c r="L108" i="10"/>
  <c r="K104" i="10"/>
  <c r="L104" i="10"/>
  <c r="K100" i="10"/>
  <c r="L100" i="10"/>
  <c r="L107" i="10"/>
  <c r="K107" i="10"/>
  <c r="L105" i="10"/>
  <c r="K105" i="10"/>
  <c r="L103" i="10"/>
  <c r="K103" i="10"/>
  <c r="L101" i="10"/>
  <c r="K101" i="10"/>
  <c r="L109" i="10"/>
  <c r="K109" i="10"/>
  <c r="L99" i="10"/>
  <c r="K99" i="10"/>
  <c r="K98" i="10"/>
  <c r="L85" i="10"/>
  <c r="K85" i="10"/>
  <c r="L73" i="10"/>
  <c r="K73" i="10"/>
  <c r="K81" i="10"/>
  <c r="L81" i="10"/>
  <c r="L89" i="10"/>
  <c r="K89" i="10"/>
  <c r="L71" i="10"/>
  <c r="K71" i="10"/>
  <c r="L79" i="10"/>
  <c r="K79" i="10"/>
  <c r="K87" i="10"/>
  <c r="L87" i="10"/>
  <c r="K75" i="10"/>
  <c r="L75" i="10"/>
  <c r="L83" i="10"/>
  <c r="K83" i="10"/>
  <c r="L77" i="10"/>
  <c r="K77" i="10"/>
  <c r="L70" i="10"/>
  <c r="L72" i="10"/>
  <c r="L74" i="10"/>
  <c r="L76" i="10"/>
  <c r="L78" i="10"/>
  <c r="L80" i="10"/>
  <c r="L82" i="10"/>
  <c r="L84" i="10"/>
  <c r="L86" i="10"/>
  <c r="L88" i="10"/>
  <c r="L57" i="10"/>
  <c r="K57" i="10"/>
  <c r="K59" i="10"/>
  <c r="L59" i="10"/>
  <c r="K58" i="10"/>
  <c r="L56" i="10"/>
  <c r="K56" i="10"/>
  <c r="K50" i="10"/>
  <c r="L50" i="10"/>
  <c r="K42" i="10"/>
  <c r="L42" i="10"/>
  <c r="K52" i="10"/>
  <c r="L52" i="10"/>
  <c r="L44" i="10"/>
  <c r="K44" i="10"/>
  <c r="L36" i="10"/>
  <c r="K36" i="10"/>
  <c r="K54" i="10"/>
  <c r="L54" i="10"/>
  <c r="K46" i="10"/>
  <c r="L46" i="10"/>
  <c r="K38" i="10"/>
  <c r="L38" i="10"/>
  <c r="L48" i="10"/>
  <c r="K48" i="10"/>
  <c r="K40" i="10"/>
  <c r="L40" i="10"/>
  <c r="K37" i="10"/>
  <c r="K39" i="10"/>
  <c r="K41" i="10"/>
  <c r="K43" i="10"/>
  <c r="K45" i="10"/>
  <c r="K47" i="10"/>
  <c r="K49" i="10"/>
  <c r="K51" i="10"/>
  <c r="K53" i="10"/>
  <c r="L13" i="10"/>
  <c r="K13" i="10"/>
  <c r="L21" i="10"/>
  <c r="K21" i="10"/>
  <c r="L25" i="10"/>
  <c r="K25" i="10"/>
  <c r="L29" i="10"/>
  <c r="K29" i="10"/>
  <c r="L33" i="10"/>
  <c r="K33" i="10"/>
  <c r="L63" i="10"/>
  <c r="K63" i="10"/>
  <c r="K122" i="10"/>
  <c r="L122" i="10"/>
  <c r="K138" i="10"/>
  <c r="L138" i="10"/>
  <c r="K154" i="10"/>
  <c r="L154" i="10"/>
  <c r="L14" i="10"/>
  <c r="K14" i="10"/>
  <c r="L18" i="10"/>
  <c r="K18" i="10"/>
  <c r="L22" i="10"/>
  <c r="K22" i="10"/>
  <c r="L26" i="10"/>
  <c r="K26" i="10"/>
  <c r="L30" i="10"/>
  <c r="K30" i="10"/>
  <c r="L34" i="10"/>
  <c r="K34" i="10"/>
  <c r="K126" i="10"/>
  <c r="L126" i="10"/>
  <c r="K142" i="10"/>
  <c r="L142" i="10"/>
  <c r="L17" i="10"/>
  <c r="K17" i="10"/>
  <c r="L15" i="10"/>
  <c r="K15" i="10"/>
  <c r="L19" i="10"/>
  <c r="K19" i="10"/>
  <c r="L23" i="10"/>
  <c r="K23" i="10"/>
  <c r="L27" i="10"/>
  <c r="K27" i="10"/>
  <c r="L31" i="10"/>
  <c r="K31" i="10"/>
  <c r="L61" i="10"/>
  <c r="K61" i="10"/>
  <c r="K130" i="10"/>
  <c r="L130" i="10"/>
  <c r="K146" i="10"/>
  <c r="L146" i="10"/>
  <c r="L12" i="10"/>
  <c r="K12" i="10"/>
  <c r="L16" i="10"/>
  <c r="K16" i="10"/>
  <c r="L20" i="10"/>
  <c r="K20" i="10"/>
  <c r="L24" i="10"/>
  <c r="K24" i="10"/>
  <c r="L28" i="10"/>
  <c r="K28" i="10"/>
  <c r="L32" i="10"/>
  <c r="K32" i="10"/>
  <c r="L62" i="10"/>
  <c r="K62" i="10"/>
  <c r="K118" i="10"/>
  <c r="L118" i="10"/>
  <c r="K134" i="10"/>
  <c r="L134" i="10"/>
  <c r="K150" i="10"/>
  <c r="L150" i="10"/>
  <c r="K64" i="10"/>
  <c r="K65" i="10"/>
  <c r="K66" i="10"/>
  <c r="K67" i="10"/>
  <c r="K92" i="10"/>
  <c r="K93" i="10"/>
  <c r="K94" i="10"/>
  <c r="K95" i="10"/>
  <c r="K111" i="10"/>
  <c r="K112" i="10"/>
  <c r="L115" i="10"/>
  <c r="L119" i="10"/>
  <c r="L123" i="10"/>
  <c r="L127" i="10"/>
  <c r="L131" i="10"/>
  <c r="L135" i="10"/>
  <c r="L139" i="10"/>
  <c r="L143" i="10"/>
  <c r="L147" i="10"/>
  <c r="L151" i="10"/>
  <c r="L155" i="10"/>
  <c r="L159" i="10"/>
  <c r="L161" i="10"/>
  <c r="K161" i="10"/>
  <c r="L163" i="10"/>
  <c r="K163" i="10"/>
  <c r="L165" i="10"/>
  <c r="K165" i="10"/>
  <c r="L167" i="10"/>
  <c r="K167" i="10"/>
  <c r="L169" i="10"/>
  <c r="K169" i="10"/>
  <c r="L171" i="10"/>
  <c r="K171" i="10"/>
  <c r="L173" i="10"/>
  <c r="K173" i="10"/>
  <c r="L175" i="10"/>
  <c r="K175" i="10"/>
  <c r="L177" i="10"/>
  <c r="K177" i="10"/>
  <c r="L179" i="10"/>
  <c r="K179" i="10"/>
  <c r="L181" i="10"/>
  <c r="K181" i="10"/>
  <c r="L183" i="10"/>
  <c r="K183" i="10"/>
  <c r="L185" i="10"/>
  <c r="K185" i="10"/>
  <c r="L187" i="10"/>
  <c r="K187" i="10"/>
  <c r="L189" i="10"/>
  <c r="K189" i="10"/>
  <c r="L191" i="10"/>
  <c r="K191" i="10"/>
  <c r="L193" i="10"/>
  <c r="K193" i="10"/>
  <c r="L195" i="10"/>
  <c r="K195" i="10"/>
  <c r="L197" i="10"/>
  <c r="K197" i="10"/>
  <c r="L199" i="10"/>
  <c r="K199" i="10"/>
  <c r="L160" i="10"/>
  <c r="K160" i="10"/>
  <c r="L162" i="10"/>
  <c r="K162" i="10"/>
  <c r="L164" i="10"/>
  <c r="K164" i="10"/>
  <c r="L166" i="10"/>
  <c r="K166" i="10"/>
  <c r="L168" i="10"/>
  <c r="K168" i="10"/>
  <c r="L170" i="10"/>
  <c r="K170" i="10"/>
  <c r="L172" i="10"/>
  <c r="K172" i="10"/>
  <c r="L174" i="10"/>
  <c r="K174" i="10"/>
  <c r="L176" i="10"/>
  <c r="K176" i="10"/>
  <c r="L178" i="10"/>
  <c r="K178" i="10"/>
  <c r="L180" i="10"/>
  <c r="K180" i="10"/>
  <c r="L182" i="10"/>
  <c r="K182" i="10"/>
  <c r="L184" i="10"/>
  <c r="K184" i="10"/>
  <c r="L186" i="10"/>
  <c r="K186" i="10"/>
  <c r="L188" i="10"/>
  <c r="K188" i="10"/>
  <c r="L190" i="10"/>
  <c r="K190" i="10"/>
  <c r="L192" i="10"/>
  <c r="K192" i="10"/>
  <c r="L194" i="10"/>
  <c r="K194" i="10"/>
  <c r="L196" i="10"/>
  <c r="K196" i="10"/>
  <c r="L198" i="10"/>
  <c r="K198" i="10"/>
  <c r="L183" i="8"/>
  <c r="K177" i="8"/>
  <c r="L177" i="8"/>
  <c r="K185" i="8"/>
  <c r="L185" i="8"/>
  <c r="K189" i="8"/>
  <c r="L189" i="8"/>
  <c r="K193" i="8"/>
  <c r="L193" i="8"/>
  <c r="K197" i="8"/>
  <c r="L197" i="8"/>
  <c r="L178" i="8"/>
  <c r="L186" i="8"/>
  <c r="L190" i="8"/>
  <c r="L194" i="8"/>
  <c r="L198" i="8"/>
  <c r="K182" i="8"/>
  <c r="K176" i="8"/>
  <c r="K180" i="8"/>
  <c r="K184" i="8"/>
  <c r="K188" i="8"/>
  <c r="K192" i="8"/>
  <c r="K196" i="8"/>
  <c r="L175" i="8"/>
  <c r="L174" i="8"/>
  <c r="K172" i="8"/>
  <c r="L170" i="8"/>
  <c r="K166" i="8"/>
  <c r="L166" i="8"/>
  <c r="L158" i="8"/>
  <c r="K162" i="8"/>
  <c r="L156" i="8"/>
  <c r="K156" i="8"/>
  <c r="L164" i="8"/>
  <c r="K164" i="8"/>
  <c r="L159" i="8"/>
  <c r="L161" i="8"/>
  <c r="L167" i="8"/>
  <c r="L169" i="8"/>
  <c r="K148" i="8"/>
  <c r="K140" i="8"/>
  <c r="K138" i="8"/>
  <c r="L138" i="8"/>
  <c r="K142" i="8"/>
  <c r="L142" i="8"/>
  <c r="K146" i="8"/>
  <c r="L146" i="8"/>
  <c r="K150" i="8"/>
  <c r="L150" i="8"/>
  <c r="K145" i="8"/>
  <c r="K153" i="8"/>
  <c r="L137" i="8"/>
  <c r="L143" i="8"/>
  <c r="L151" i="8"/>
  <c r="L34" i="8"/>
  <c r="K107" i="8"/>
  <c r="L107" i="8"/>
  <c r="L106" i="8"/>
  <c r="K106" i="8"/>
  <c r="L109" i="8"/>
  <c r="K109" i="8"/>
  <c r="K105" i="8"/>
  <c r="L105" i="8"/>
  <c r="K103" i="8"/>
  <c r="L99" i="8"/>
  <c r="L98" i="8"/>
  <c r="L66" i="8"/>
  <c r="K66" i="8"/>
  <c r="L67" i="8"/>
  <c r="K67" i="8"/>
  <c r="K65" i="8"/>
  <c r="K63" i="8"/>
  <c r="L63" i="8"/>
  <c r="L62" i="8"/>
  <c r="L61" i="8"/>
  <c r="K64" i="8"/>
  <c r="K23" i="8"/>
  <c r="K24" i="8"/>
  <c r="K25" i="8"/>
  <c r="K26" i="8"/>
  <c r="K27" i="8"/>
  <c r="K28" i="8"/>
  <c r="K29" i="8"/>
  <c r="K30" i="8"/>
  <c r="K31" i="8"/>
  <c r="K32" i="8"/>
  <c r="K33" i="8"/>
  <c r="L22" i="8"/>
  <c r="L17" i="8"/>
  <c r="K17" i="8"/>
  <c r="L21" i="8"/>
  <c r="K21" i="8"/>
  <c r="L18" i="8"/>
  <c r="K18" i="8"/>
  <c r="L19" i="8"/>
  <c r="K19" i="8"/>
  <c r="L20" i="8"/>
  <c r="K20" i="8"/>
  <c r="L121" i="8"/>
  <c r="K121" i="8"/>
  <c r="L129" i="8"/>
  <c r="K129" i="8"/>
  <c r="L111" i="8"/>
  <c r="K111" i="8"/>
  <c r="L119" i="8"/>
  <c r="K119" i="8"/>
  <c r="L127" i="8"/>
  <c r="K127" i="8"/>
  <c r="L135" i="8"/>
  <c r="K135" i="8"/>
  <c r="L95" i="8"/>
  <c r="K95" i="8"/>
  <c r="L117" i="8"/>
  <c r="K117" i="8"/>
  <c r="L125" i="8"/>
  <c r="K125" i="8"/>
  <c r="L133" i="8"/>
  <c r="K133" i="8"/>
  <c r="L93" i="8"/>
  <c r="K93" i="8"/>
  <c r="L115" i="8"/>
  <c r="K115" i="8"/>
  <c r="L123" i="8"/>
  <c r="K123" i="8"/>
  <c r="L131" i="8"/>
  <c r="K131" i="8"/>
  <c r="L113" i="8"/>
  <c r="K113" i="8"/>
  <c r="L36" i="8"/>
  <c r="L37" i="8"/>
  <c r="L38" i="8"/>
  <c r="L39" i="8"/>
  <c r="L40" i="8"/>
  <c r="L41" i="8"/>
  <c r="L42" i="8"/>
  <c r="L43" i="8"/>
  <c r="L44" i="8"/>
  <c r="L45" i="8"/>
  <c r="L46" i="8"/>
  <c r="L47" i="8"/>
  <c r="L48" i="8"/>
  <c r="L49" i="8"/>
  <c r="L50" i="8"/>
  <c r="L51" i="8"/>
  <c r="L52" i="8"/>
  <c r="L53" i="8"/>
  <c r="L54" i="8"/>
  <c r="L55" i="8"/>
  <c r="L56" i="8"/>
  <c r="L57" i="8"/>
  <c r="L58" i="8"/>
  <c r="L59" i="8"/>
  <c r="L69" i="8"/>
  <c r="L70" i="8"/>
  <c r="L71" i="8"/>
  <c r="L72" i="8"/>
  <c r="L73" i="8"/>
  <c r="L74" i="8"/>
  <c r="L75" i="8"/>
  <c r="L76" i="8"/>
  <c r="L77" i="8"/>
  <c r="L78" i="8"/>
  <c r="L79" i="8"/>
  <c r="L80" i="8"/>
  <c r="L81" i="8"/>
  <c r="L82" i="8"/>
  <c r="L83" i="8"/>
  <c r="L84" i="8"/>
  <c r="L85" i="8"/>
  <c r="L86" i="8"/>
  <c r="L87" i="8"/>
  <c r="L88" i="8"/>
  <c r="L89" i="8"/>
  <c r="L90" i="8"/>
  <c r="L100" i="8"/>
  <c r="L104" i="8"/>
  <c r="L108" i="8"/>
  <c r="L141" i="8"/>
  <c r="L149" i="8"/>
  <c r="L157" i="8"/>
  <c r="L165" i="8"/>
  <c r="L173" i="8"/>
  <c r="L202" i="8"/>
  <c r="K202" i="8"/>
  <c r="L210" i="8"/>
  <c r="K210" i="8"/>
  <c r="L218" i="8"/>
  <c r="K218" i="8"/>
  <c r="L221" i="8"/>
  <c r="K221" i="8"/>
  <c r="K92" i="8"/>
  <c r="K114" i="8"/>
  <c r="K118" i="8"/>
  <c r="K122" i="8"/>
  <c r="K126" i="8"/>
  <c r="K130" i="8"/>
  <c r="K134" i="8"/>
  <c r="L208" i="8"/>
  <c r="K208" i="8"/>
  <c r="L216" i="8"/>
  <c r="K216" i="8"/>
  <c r="L222" i="8"/>
  <c r="K222" i="8"/>
  <c r="L179" i="8"/>
  <c r="L181" i="8"/>
  <c r="L206" i="8"/>
  <c r="K206" i="8"/>
  <c r="L214" i="8"/>
  <c r="K214" i="8"/>
  <c r="K94" i="8"/>
  <c r="K112" i="8"/>
  <c r="K116" i="8"/>
  <c r="K120" i="8"/>
  <c r="K124" i="8"/>
  <c r="K128" i="8"/>
  <c r="K132" i="8"/>
  <c r="K136" i="8"/>
  <c r="L139" i="8"/>
  <c r="K144" i="8"/>
  <c r="L147" i="8"/>
  <c r="K152" i="8"/>
  <c r="L155" i="8"/>
  <c r="K160" i="8"/>
  <c r="L163" i="8"/>
  <c r="K168" i="8"/>
  <c r="L171" i="8"/>
  <c r="L187" i="8"/>
  <c r="K187" i="8"/>
  <c r="L204" i="8"/>
  <c r="K204" i="8"/>
  <c r="L212" i="8"/>
  <c r="K212" i="8"/>
  <c r="L220" i="8"/>
  <c r="K220" i="8"/>
  <c r="K191" i="8"/>
  <c r="K195" i="8"/>
  <c r="K199" i="8"/>
  <c r="K203" i="8"/>
  <c r="K207" i="8"/>
  <c r="K211" i="8"/>
  <c r="K215" i="8"/>
  <c r="K219" i="8"/>
  <c r="K201" i="8"/>
  <c r="K205" i="8"/>
  <c r="K209" i="8"/>
  <c r="K213" i="8"/>
  <c r="K217" i="8"/>
  <c r="K114" i="10" l="1"/>
  <c r="L113" i="10"/>
  <c r="K11" i="10"/>
  <c r="K6" i="10" s="1"/>
  <c r="K11" i="20"/>
  <c r="K112" i="20"/>
  <c r="L222" i="20"/>
  <c r="K219" i="20"/>
  <c r="L216" i="20"/>
  <c r="K221" i="20"/>
  <c r="K216" i="20"/>
  <c r="K111" i="20"/>
  <c r="L112" i="20"/>
  <c r="K113" i="20"/>
  <c r="I114" i="20"/>
  <c r="K217" i="20"/>
  <c r="K220" i="20"/>
  <c r="K218" i="20"/>
  <c r="L219" i="20"/>
  <c r="L217" i="20"/>
  <c r="L220" i="20"/>
  <c r="L218" i="20"/>
  <c r="L221" i="20"/>
  <c r="L111" i="20"/>
  <c r="L113" i="20"/>
  <c r="L6" i="10"/>
  <c r="K6" i="8"/>
  <c r="L6" i="8"/>
  <c r="L114" i="20" l="1"/>
  <c r="L6" i="20" s="1"/>
  <c r="K114" i="20"/>
  <c r="K6" i="20" s="1"/>
</calcChain>
</file>

<file path=xl/sharedStrings.xml><?xml version="1.0" encoding="utf-8"?>
<sst xmlns="http://schemas.openxmlformats.org/spreadsheetml/2006/main" count="487" uniqueCount="91">
  <si>
    <t xml:space="preserve">Date </t>
  </si>
  <si>
    <t>Start Time</t>
  </si>
  <si>
    <t xml:space="preserve">End Time </t>
  </si>
  <si>
    <t>Total Hours Between Start/End</t>
  </si>
  <si>
    <t>Total Instructional Minutes</t>
  </si>
  <si>
    <t>Notes</t>
  </si>
  <si>
    <t>Session Days Counted</t>
  </si>
  <si>
    <t xml:space="preserve">Instructional Hours Counted </t>
  </si>
  <si>
    <t xml:space="preserve"> </t>
  </si>
  <si>
    <t xml:space="preserve">January Regents Examinations </t>
  </si>
  <si>
    <t xml:space="preserve">June Regents Examinations </t>
  </si>
  <si>
    <t>HOLIDAY</t>
  </si>
  <si>
    <t>Lunch Minutes</t>
  </si>
  <si>
    <t>N/A</t>
  </si>
  <si>
    <t>&lt;--- Same as Instructional Day</t>
  </si>
  <si>
    <t>Homeroom Minutes</t>
  </si>
  <si>
    <t>Recess Minutes</t>
  </si>
  <si>
    <t>EDIT</t>
  </si>
  <si>
    <t>FIXED</t>
  </si>
  <si>
    <t>Number of Superintendent's Conference Day Hours</t>
  </si>
  <si>
    <t>Regents Rating Day</t>
  </si>
  <si>
    <t>Total Days</t>
  </si>
  <si>
    <t>Total Hours</t>
  </si>
  <si>
    <t>Reminders</t>
  </si>
  <si>
    <t>Hours Required:</t>
  </si>
  <si>
    <t>7-12</t>
  </si>
  <si>
    <t>No Class - Prior to Sept 1</t>
  </si>
  <si>
    <t xml:space="preserve">&lt;--- Instructional days after Rating day may not be included.  </t>
  </si>
  <si>
    <t>&lt;---Greater of the school/grade regular day or hours sitting for exams</t>
  </si>
  <si>
    <t xml:space="preserve">No Student or Teacher Sessions Allowed </t>
  </si>
  <si>
    <t>School:</t>
  </si>
  <si>
    <t>School District:</t>
  </si>
  <si>
    <t>Grade Levels:</t>
  </si>
  <si>
    <t>Grade Level Group:</t>
  </si>
  <si>
    <t>Green = Compliance/Red = Noncompliance</t>
  </si>
  <si>
    <t>Instructions for Using the 2018-19 School Year Model Calendar</t>
  </si>
  <si>
    <t>***Please note that this is a worksheet to assist with school district planning purposes and is still in Beta testing. Please report any errors or situations that the sheet is not built to accommodate to 180days@nysed.gov.</t>
  </si>
  <si>
    <t>Sample Union Free School District</t>
  </si>
  <si>
    <t>Sample High School</t>
  </si>
  <si>
    <t>9-12</t>
  </si>
  <si>
    <t>&lt;--- Districts may hold Superintendent's Conference Days in the last two weeks of August</t>
  </si>
  <si>
    <t>Total SCD Hours</t>
  </si>
  <si>
    <t>SCD Hours Available:</t>
  </si>
  <si>
    <t>K-6</t>
  </si>
  <si>
    <t>Thanksgiving Break</t>
  </si>
  <si>
    <t>No Class - Winter Break</t>
  </si>
  <si>
    <t>February Recess</t>
  </si>
  <si>
    <t>Vacation</t>
  </si>
  <si>
    <t>Superintendent's Conference Day</t>
  </si>
  <si>
    <t>Spring Recess</t>
  </si>
  <si>
    <t>Last Two weeks of August</t>
  </si>
  <si>
    <t>K-3</t>
  </si>
  <si>
    <t>Half day parent conferences with 5 period day (4 passing periods)</t>
  </si>
  <si>
    <t>Snow Day - no Attendance</t>
  </si>
  <si>
    <t>2 Hour Delay - Snow</t>
  </si>
  <si>
    <t>Sample Elementary School</t>
  </si>
  <si>
    <t>Passing Time (Minutes)</t>
  </si>
  <si>
    <t>No Class - Christmas Observed</t>
  </si>
  <si>
    <t>Rosh Hashanah Observed</t>
  </si>
  <si>
    <t>Yom Kippur Observed</t>
  </si>
  <si>
    <t>No Class - Columbus Day Observed</t>
  </si>
  <si>
    <t>No Class - Veterans Day Observed</t>
  </si>
  <si>
    <t>No Class - Thanksgiving Observed</t>
  </si>
  <si>
    <t>No Class - New Year's Day Observed</t>
  </si>
  <si>
    <t>Martin Luther King Day  Observed</t>
  </si>
  <si>
    <t>No Class - Memorial Day Observed</t>
  </si>
  <si>
    <t>No Class - Labor Day  Observed</t>
  </si>
  <si>
    <r>
      <rPr>
        <b/>
        <sz val="11"/>
        <color theme="1"/>
        <rFont val="Calibri"/>
        <family val="2"/>
        <scheme val="minor"/>
      </rPr>
      <t>1.</t>
    </r>
    <r>
      <rPr>
        <sz val="11"/>
        <color theme="1"/>
        <rFont val="Calibri"/>
        <family val="2"/>
        <scheme val="minor"/>
      </rPr>
      <t xml:space="preserve"> In cell B6, select the "Grade Level Group" that corresponds with the grades being scheduled in the worksheet. This will generate the minimum required instructional hours.</t>
    </r>
  </si>
  <si>
    <r>
      <rPr>
        <b/>
        <sz val="11"/>
        <color theme="1"/>
        <rFont val="Calibri"/>
        <family val="2"/>
        <scheme val="minor"/>
      </rPr>
      <t>3.</t>
    </r>
    <r>
      <rPr>
        <sz val="11"/>
        <color theme="1"/>
        <rFont val="Calibri"/>
        <family val="2"/>
        <scheme val="minor"/>
      </rPr>
      <t xml:space="preserve"> The "Total Instructional Minutes" column will automatically calculate the total time between the start and end times for each day.</t>
    </r>
  </si>
  <si>
    <r>
      <rPr>
        <b/>
        <sz val="11"/>
        <color theme="1"/>
        <rFont val="Calibri"/>
        <family val="2"/>
        <scheme val="minor"/>
      </rPr>
      <t>5.</t>
    </r>
    <r>
      <rPr>
        <sz val="11"/>
        <color theme="1"/>
        <rFont val="Calibri"/>
        <family val="2"/>
        <scheme val="minor"/>
      </rPr>
      <t xml:space="preserve"> For full-day Superintendent's Conference Days, leave the Start Time and End Time blank, and enter the number of hours utilized in the "Superintendent's Conference Day Time Utilized" column. No deductions noted in #4 are required.</t>
    </r>
  </si>
  <si>
    <r>
      <rPr>
        <b/>
        <sz val="11"/>
        <color theme="1"/>
        <rFont val="Calibri"/>
        <family val="2"/>
        <scheme val="minor"/>
      </rPr>
      <t>6.</t>
    </r>
    <r>
      <rPr>
        <sz val="11"/>
        <color theme="1"/>
        <rFont val="Calibri"/>
        <family val="2"/>
        <scheme val="minor"/>
      </rPr>
      <t xml:space="preserve"> For partial Superintendent's Conference Days, fill out the student session time as described above, but </t>
    </r>
    <r>
      <rPr>
        <b/>
        <sz val="11"/>
        <color theme="1"/>
        <rFont val="Calibri"/>
        <family val="2"/>
        <scheme val="minor"/>
      </rPr>
      <t xml:space="preserve">DO NOT INCLUDE </t>
    </r>
    <r>
      <rPr>
        <sz val="11"/>
        <color theme="1"/>
        <rFont val="Calibri"/>
        <family val="2"/>
        <scheme val="minor"/>
      </rPr>
      <t xml:space="preserve">any of the Superintendent's conference time. Separately enter the number of hours utilized in the "Superintendent's Conference Day Time Utilized" column. </t>
    </r>
  </si>
  <si>
    <r>
      <rPr>
        <b/>
        <sz val="11"/>
        <color theme="1"/>
        <rFont val="Calibri"/>
        <family val="2"/>
        <scheme val="minor"/>
      </rPr>
      <t>8.</t>
    </r>
    <r>
      <rPr>
        <sz val="11"/>
        <color theme="1"/>
        <rFont val="Calibri"/>
        <family val="2"/>
        <scheme val="minor"/>
      </rPr>
      <t xml:space="preserve"> For any additional professional development or parent-teacher conference time above the Superintendent's Conference Day allowance, do not include amounts in this worksheet.</t>
    </r>
  </si>
  <si>
    <t>Directions: Use this spreadsheet to determine the total session days and instructional hours for each distinct school/grade level calendar. (For example, if grades 9-12 are all in the same building and follow the same schedule, only one sheet is necessary for all four grades.)</t>
  </si>
  <si>
    <r>
      <rPr>
        <b/>
        <sz val="11"/>
        <color theme="1"/>
        <rFont val="Calibri"/>
        <family val="2"/>
        <scheme val="minor"/>
      </rPr>
      <t>4.</t>
    </r>
    <r>
      <rPr>
        <sz val="11"/>
        <color theme="1"/>
        <rFont val="Calibri"/>
        <family val="2"/>
        <scheme val="minor"/>
      </rPr>
      <t xml:space="preserve"> Enter the amount of time for homeroom, lunch, recess, and/or passing time, where applicable, in the columns between "Hours Between Start/End" and "Total Instructional Minutes". </t>
    </r>
    <r>
      <rPr>
        <b/>
        <sz val="11"/>
        <color theme="1"/>
        <rFont val="Calibri"/>
        <family val="2"/>
        <scheme val="minor"/>
      </rPr>
      <t>BE SURE TO ENTER THE CORRECT TIME ON DAYS THAT ARE DIFFERENT IN LENGTH THAN AN AVERAGE DAY, SUCH AS A SCHEDULED HALF DAY.</t>
    </r>
  </si>
  <si>
    <r>
      <rPr>
        <b/>
        <sz val="11"/>
        <color theme="1"/>
        <rFont val="Calibri"/>
        <family val="2"/>
        <scheme val="minor"/>
      </rPr>
      <t>7.</t>
    </r>
    <r>
      <rPr>
        <sz val="11"/>
        <color theme="1"/>
        <rFont val="Calibri"/>
        <family val="2"/>
        <scheme val="minor"/>
      </rPr>
      <t xml:space="preserve"> For Superintendent's Conference Days held during the last two weeks of August, separately enter the number of days in cell K9 and the total number of hours utilized over those days in cell M9. </t>
    </r>
  </si>
  <si>
    <t>Blank Calendar - 2018-19 School Year</t>
  </si>
  <si>
    <t>Green = Compliance
Red = Noncompliance</t>
  </si>
  <si>
    <t>Hours Between Start/End</t>
  </si>
  <si>
    <t>Superintendent's Conference Day Time Utilized</t>
  </si>
  <si>
    <t>No Class - Labor Day Observed</t>
  </si>
  <si>
    <t>No Class - Veterans Day  Observed</t>
  </si>
  <si>
    <t>No Class - Memorial Day  Observed</t>
  </si>
  <si>
    <r>
      <rPr>
        <b/>
        <sz val="11"/>
        <color theme="1"/>
        <rFont val="Calibri"/>
        <family val="2"/>
        <scheme val="minor"/>
      </rPr>
      <t xml:space="preserve">2. </t>
    </r>
    <r>
      <rPr>
        <sz val="11"/>
        <color theme="1"/>
        <rFont val="Calibri"/>
        <family val="2"/>
        <scheme val="minor"/>
      </rPr>
      <t>For each individual day, enter the exact Start Time and End Time for the time that students are in session (See #5-7 below for instructions on Superintendent's Conference Days); for days when school was not in session, leave cells blank and note the reason in the "Notes" column.</t>
    </r>
  </si>
  <si>
    <r>
      <rPr>
        <b/>
        <sz val="11"/>
        <color theme="1"/>
        <rFont val="Calibri"/>
        <family val="2"/>
        <scheme val="minor"/>
      </rPr>
      <t xml:space="preserve">9. </t>
    </r>
    <r>
      <rPr>
        <sz val="11"/>
        <color theme="1"/>
        <rFont val="Calibri"/>
        <family val="2"/>
        <scheme val="minor"/>
      </rPr>
      <t xml:space="preserve">For January and June Regents Examination Days, </t>
    </r>
    <r>
      <rPr>
        <b/>
        <u/>
        <sz val="11"/>
        <color theme="1"/>
        <rFont val="Calibri"/>
        <family val="2"/>
        <scheme val="minor"/>
      </rPr>
      <t>for the grades taking such exams (or allowed to be dismissed because of schedule disruptions and/or staff and space needs)</t>
    </r>
    <r>
      <rPr>
        <sz val="11"/>
        <color theme="1"/>
        <rFont val="Calibri"/>
        <family val="2"/>
        <scheme val="minor"/>
      </rPr>
      <t>, districts may claim the greater of their regular instructional day or six hours. If the regular instructional day is less than six hours, enter a start and end time that equals six hours. If the regular instructional day is more than six hours, enter the same time and deductions that are used on the majority of days.</t>
    </r>
  </si>
  <si>
    <r>
      <rPr>
        <b/>
        <sz val="11"/>
        <color theme="1"/>
        <rFont val="Calibri"/>
        <family val="2"/>
        <scheme val="minor"/>
      </rPr>
      <t>10.</t>
    </r>
    <r>
      <rPr>
        <sz val="11"/>
        <color theme="1"/>
        <rFont val="Calibri"/>
        <family val="2"/>
        <scheme val="minor"/>
      </rPr>
      <t xml:space="preserve"> For January and June Rating Days, enter a Start Time and End Time that generate a value equal to the value in the Column titled "Instructional Hours Counted" for the majority of days. For example, if such hours equal 7 hours, you may enter 8:00 AM and 3:00 PM as the start and end times.</t>
    </r>
  </si>
  <si>
    <t>Sample Calendar - 7 + Hour JSHS or HS or MS  Schedule - Sample District/9 periods w/ 3 minutes of passing time</t>
  </si>
  <si>
    <t>&lt;---For testing grades, greater of the school/grade regular day or hours sitting for exams</t>
  </si>
  <si>
    <t xml:space="preserve">June Regents Examinations - Half Day </t>
  </si>
  <si>
    <t>Half day parent conferences</t>
  </si>
  <si>
    <t>Sample Calendar - 2018-19 School Year - 6 + Hour ES  Schedule</t>
  </si>
  <si>
    <t>Sample Calendar - 2018-19 School Year - 6 Hour JSHS or HS or MS  Schedule - 5 Periods, no Feb Break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</si>
</sst>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h:mm\ AM/PM;@"/>
  </numFmts>
  <fonts count="8" x14ac:knownFonts="1">
    <font>
      <sz val="11"/>
      <color theme="1"/>
      <name val="Calibri"/>
      <family val="2"/>
      <scheme val="minor"/>
    </font>
    <font>
      <b/>
      <sz val="11"/>
      <color theme="1"/>
      <name val="Calibri"/>
      <family val="2"/>
      <scheme val="minor"/>
    </font>
    <font>
      <b/>
      <sz val="11"/>
      <color theme="4"/>
      <name val="Calibri"/>
      <family val="2"/>
      <scheme val="minor"/>
    </font>
    <font>
      <b/>
      <sz val="11"/>
      <color rgb="FFFF0000"/>
      <name val="Calibri"/>
      <family val="2"/>
      <scheme val="minor"/>
    </font>
    <font>
      <sz val="10"/>
      <color rgb="FF2F2F2F"/>
      <name val="Segoe UI"/>
      <family val="2"/>
    </font>
    <font>
      <b/>
      <sz val="16"/>
      <name val="Calibri"/>
      <family val="2"/>
      <scheme val="minor"/>
    </font>
    <font>
      <b/>
      <u/>
      <sz val="11"/>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E3D1FB"/>
        <bgColor indexed="64"/>
      </patternFill>
    </fill>
    <fill>
      <patternFill patternType="solid">
        <fgColor rgb="FFFFAE9B"/>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030A0"/>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rgb="FF7030A0"/>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791">
    <xf numFmtId="0" fontId="0" fillId="0" borderId="0" xfId="0"/>
    <xf numFmtId="165"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wrapText="1"/>
    </xf>
    <xf numFmtId="165" fontId="1" fillId="0" borderId="0" xfId="0" applyNumberFormat="1" applyFont="1" applyAlignment="1">
      <alignment horizontal="center"/>
    </xf>
    <xf numFmtId="0" fontId="1" fillId="0" borderId="0" xfId="0" applyFont="1" applyAlignment="1">
      <alignment horizontal="center"/>
    </xf>
    <xf numFmtId="1" fontId="3" fillId="0" borderId="0" xfId="0" applyNumberFormat="1" applyFont="1" applyAlignment="1">
      <alignment horizontal="center"/>
    </xf>
    <xf numFmtId="164" fontId="0" fillId="0" borderId="0" xfId="0" applyNumberFormat="1"/>
    <xf numFmtId="14" fontId="1" fillId="0" borderId="0" xfId="0" applyNumberFormat="1" applyFont="1" applyAlignment="1">
      <alignment horizontal="center"/>
    </xf>
    <xf numFmtId="2" fontId="0" fillId="0" borderId="0" xfId="0" applyNumberFormat="1"/>
    <xf numFmtId="2" fontId="4" fillId="0" borderId="0" xfId="0" applyNumberFormat="1" applyFont="1"/>
    <xf numFmtId="0" fontId="0" fillId="0" borderId="0" xfId="0" applyAlignment="1">
      <alignment horizontal="left"/>
    </xf>
    <xf numFmtId="49" fontId="0" fillId="0" borderId="0" xfId="0" applyNumberFormat="1" applyBorder="1" applyProtection="1"/>
    <xf numFmtId="0" fontId="0" fillId="0" borderId="0" xfId="0" applyBorder="1" applyProtection="1"/>
    <xf numFmtId="0" fontId="1" fillId="0" borderId="0" xfId="0" applyFont="1" applyAlignment="1" applyProtection="1">
      <alignment horizontal="center"/>
    </xf>
    <xf numFmtId="0" fontId="1" fillId="0" borderId="0" xfId="0" applyFont="1" applyAlignment="1" applyProtection="1">
      <alignment horizontal="left"/>
    </xf>
    <xf numFmtId="49" fontId="1" fillId="0" borderId="0" xfId="0" applyNumberFormat="1" applyFont="1" applyBorder="1" applyAlignment="1" applyProtection="1">
      <alignment horizontal="right"/>
    </xf>
    <xf numFmtId="14" fontId="1" fillId="0" borderId="0" xfId="0" applyNumberFormat="1" applyFont="1" applyBorder="1" applyAlignment="1" applyProtection="1">
      <alignment horizontal="right" wrapText="1"/>
    </xf>
    <xf numFmtId="1" fontId="0" fillId="12" borderId="6" xfId="0" applyNumberFormat="1" applyFill="1" applyBorder="1" applyAlignment="1" applyProtection="1">
      <alignment horizontal="center"/>
    </xf>
    <xf numFmtId="2" fontId="0" fillId="0" borderId="7" xfId="0" applyNumberFormat="1" applyBorder="1" applyProtection="1"/>
    <xf numFmtId="2" fontId="0" fillId="0" borderId="6" xfId="0" applyNumberFormat="1" applyBorder="1" applyProtection="1"/>
    <xf numFmtId="0" fontId="1" fillId="10" borderId="1" xfId="0" applyFont="1" applyFill="1" applyBorder="1" applyAlignment="1" applyProtection="1">
      <alignment horizontal="center"/>
    </xf>
    <xf numFmtId="0" fontId="1" fillId="5" borderId="1" xfId="0" applyFont="1" applyFill="1" applyBorder="1" applyAlignment="1" applyProtection="1">
      <alignment horizontal="center"/>
    </xf>
    <xf numFmtId="14" fontId="1" fillId="10" borderId="1" xfId="0" applyNumberFormat="1" applyFont="1" applyFill="1" applyBorder="1" applyAlignment="1" applyProtection="1">
      <alignment horizontal="center"/>
    </xf>
    <xf numFmtId="165" fontId="1" fillId="5" borderId="1" xfId="0" applyNumberFormat="1" applyFont="1" applyFill="1" applyBorder="1" applyAlignment="1" applyProtection="1">
      <alignment horizontal="center" wrapText="1"/>
    </xf>
    <xf numFmtId="14" fontId="1" fillId="10" borderId="1" xfId="0" applyNumberFormat="1" applyFont="1" applyFill="1" applyBorder="1" applyAlignment="1" applyProtection="1">
      <alignment horizontal="center" wrapText="1"/>
    </xf>
    <xf numFmtId="14" fontId="1" fillId="10" borderId="1" xfId="0" applyNumberFormat="1" applyFont="1" applyFill="1" applyBorder="1" applyAlignment="1" applyProtection="1">
      <alignment horizontal="left" wrapText="1"/>
    </xf>
    <xf numFmtId="14" fontId="1" fillId="2" borderId="10" xfId="0" applyNumberFormat="1" applyFont="1" applyFill="1" applyBorder="1" applyAlignment="1" applyProtection="1">
      <alignment horizontal="centerContinuous" wrapText="1"/>
    </xf>
    <xf numFmtId="165" fontId="1" fillId="2" borderId="18" xfId="0" applyNumberFormat="1" applyFont="1" applyFill="1" applyBorder="1" applyAlignment="1" applyProtection="1">
      <alignment horizontal="centerContinuous"/>
    </xf>
    <xf numFmtId="165" fontId="1" fillId="2" borderId="19" xfId="0" applyNumberFormat="1" applyFont="1" applyFill="1" applyBorder="1" applyAlignment="1" applyProtection="1">
      <alignment horizontal="centerContinuous"/>
    </xf>
    <xf numFmtId="165" fontId="1" fillId="2" borderId="20" xfId="0" applyNumberFormat="1" applyFont="1" applyFill="1" applyBorder="1" applyAlignment="1" applyProtection="1">
      <alignment horizontal="centerContinuous"/>
    </xf>
    <xf numFmtId="2" fontId="0" fillId="2" borderId="10" xfId="0" applyNumberFormat="1" applyFill="1" applyBorder="1" applyAlignment="1" applyProtection="1">
      <alignment horizontal="center"/>
    </xf>
    <xf numFmtId="2" fontId="0" fillId="2" borderId="10" xfId="0" applyNumberFormat="1" applyFill="1" applyBorder="1" applyAlignment="1" applyProtection="1">
      <alignment horizontal="left" wrapText="1"/>
    </xf>
    <xf numFmtId="14" fontId="1" fillId="2" borderId="11" xfId="0" applyNumberFormat="1" applyFont="1" applyFill="1" applyBorder="1" applyAlignment="1" applyProtection="1">
      <alignment horizontal="center"/>
    </xf>
    <xf numFmtId="165" fontId="1" fillId="2" borderId="12" xfId="0" applyNumberFormat="1" applyFont="1" applyFill="1" applyBorder="1" applyAlignment="1" applyProtection="1">
      <alignment horizontal="centerContinuous"/>
    </xf>
    <xf numFmtId="165" fontId="1" fillId="2" borderId="2" xfId="0" applyNumberFormat="1" applyFont="1" applyFill="1" applyBorder="1" applyAlignment="1" applyProtection="1">
      <alignment horizontal="centerContinuous"/>
    </xf>
    <xf numFmtId="165" fontId="1" fillId="2" borderId="13" xfId="0" applyNumberFormat="1" applyFont="1" applyFill="1" applyBorder="1" applyAlignment="1" applyProtection="1">
      <alignment horizontal="centerContinuous"/>
    </xf>
    <xf numFmtId="1" fontId="0" fillId="2" borderId="11" xfId="0" applyNumberFormat="1" applyFill="1" applyBorder="1" applyAlignment="1" applyProtection="1">
      <alignment horizontal="center"/>
    </xf>
    <xf numFmtId="2" fontId="0" fillId="2" borderId="11" xfId="0" applyNumberFormat="1" applyFill="1" applyBorder="1" applyAlignment="1" applyProtection="1">
      <alignment horizontal="left"/>
    </xf>
    <xf numFmtId="14" fontId="1" fillId="2" borderId="1" xfId="0" applyNumberFormat="1" applyFont="1" applyFill="1" applyBorder="1" applyAlignment="1" applyProtection="1">
      <alignment horizontal="center"/>
    </xf>
    <xf numFmtId="2" fontId="1" fillId="2" borderId="1" xfId="0" applyNumberFormat="1" applyFont="1" applyFill="1" applyBorder="1" applyAlignment="1" applyProtection="1">
      <alignment horizontal="center" wrapText="1"/>
    </xf>
    <xf numFmtId="1" fontId="0" fillId="2" borderId="1" xfId="0" applyNumberFormat="1" applyFill="1" applyBorder="1" applyAlignment="1" applyProtection="1">
      <alignment horizontal="center"/>
    </xf>
    <xf numFmtId="2" fontId="0" fillId="2" borderId="1" xfId="0" applyNumberFormat="1" applyFill="1" applyBorder="1" applyAlignment="1" applyProtection="1">
      <alignment horizontal="center"/>
    </xf>
    <xf numFmtId="2" fontId="0" fillId="2" borderId="1" xfId="0" applyNumberFormat="1" applyFill="1" applyBorder="1" applyAlignment="1" applyProtection="1">
      <alignment horizontal="left"/>
    </xf>
    <xf numFmtId="14" fontId="1" fillId="2" borderId="10" xfId="0" applyNumberFormat="1" applyFont="1" applyFill="1" applyBorder="1" applyAlignment="1" applyProtection="1">
      <alignment horizontal="center"/>
    </xf>
    <xf numFmtId="2" fontId="1" fillId="2" borderId="10" xfId="0" applyNumberFormat="1" applyFont="1" applyFill="1" applyBorder="1" applyAlignment="1" applyProtection="1">
      <alignment horizontal="center" wrapText="1"/>
    </xf>
    <xf numFmtId="1" fontId="0" fillId="2" borderId="10" xfId="0" applyNumberFormat="1" applyFill="1" applyBorder="1" applyAlignment="1" applyProtection="1">
      <alignment horizontal="center"/>
    </xf>
    <xf numFmtId="2" fontId="0" fillId="2" borderId="10" xfId="0" applyNumberFormat="1" applyFill="1" applyBorder="1" applyAlignment="1" applyProtection="1">
      <alignment horizontal="left"/>
    </xf>
    <xf numFmtId="14" fontId="1" fillId="2" borderId="14" xfId="0" applyNumberFormat="1" applyFont="1" applyFill="1" applyBorder="1" applyAlignment="1" applyProtection="1">
      <alignment horizontal="center"/>
    </xf>
    <xf numFmtId="1" fontId="0" fillId="2" borderId="14" xfId="0" applyNumberFormat="1" applyFill="1" applyBorder="1" applyAlignment="1" applyProtection="1">
      <alignment horizontal="center"/>
    </xf>
    <xf numFmtId="2" fontId="0" fillId="2" borderId="14" xfId="0" applyNumberFormat="1" applyFill="1" applyBorder="1" applyAlignment="1" applyProtection="1">
      <alignment horizontal="center"/>
    </xf>
    <xf numFmtId="2" fontId="0" fillId="2" borderId="14" xfId="0" applyNumberFormat="1" applyFill="1" applyBorder="1" applyAlignment="1" applyProtection="1">
      <alignment horizontal="left"/>
    </xf>
    <xf numFmtId="14" fontId="1" fillId="3" borderId="14" xfId="0" applyNumberFormat="1" applyFont="1" applyFill="1" applyBorder="1" applyAlignment="1" applyProtection="1">
      <alignment horizontal="center"/>
    </xf>
    <xf numFmtId="2" fontId="1" fillId="3" borderId="1" xfId="0" applyNumberFormat="1" applyFont="1" applyFill="1" applyBorder="1" applyAlignment="1" applyProtection="1">
      <alignment horizontal="center" wrapText="1"/>
    </xf>
    <xf numFmtId="1" fontId="0" fillId="3" borderId="14" xfId="0" applyNumberFormat="1" applyFill="1" applyBorder="1" applyAlignment="1" applyProtection="1">
      <alignment horizontal="center"/>
    </xf>
    <xf numFmtId="2" fontId="0" fillId="3" borderId="14" xfId="0" applyNumberFormat="1" applyFill="1" applyBorder="1" applyAlignment="1" applyProtection="1">
      <alignment horizontal="center"/>
    </xf>
    <xf numFmtId="2" fontId="0" fillId="3" borderId="14" xfId="0" applyNumberFormat="1" applyFill="1" applyBorder="1" applyAlignment="1" applyProtection="1">
      <alignment horizontal="left"/>
    </xf>
    <xf numFmtId="14" fontId="1" fillId="3" borderId="1" xfId="0" applyNumberFormat="1" applyFont="1" applyFill="1" applyBorder="1" applyAlignment="1" applyProtection="1">
      <alignment horizontal="center"/>
    </xf>
    <xf numFmtId="1" fontId="0" fillId="3" borderId="1" xfId="0" applyNumberFormat="1" applyFill="1" applyBorder="1" applyAlignment="1" applyProtection="1">
      <alignment horizontal="center"/>
    </xf>
    <xf numFmtId="2" fontId="0" fillId="3" borderId="1" xfId="0" applyNumberFormat="1" applyFill="1" applyBorder="1" applyAlignment="1" applyProtection="1">
      <alignment horizontal="center"/>
    </xf>
    <xf numFmtId="2" fontId="0" fillId="3" borderId="1" xfId="0" applyNumberFormat="1" applyFill="1" applyBorder="1" applyAlignment="1" applyProtection="1">
      <alignment horizontal="left"/>
    </xf>
    <xf numFmtId="14" fontId="1" fillId="3" borderId="10" xfId="0" applyNumberFormat="1" applyFont="1" applyFill="1" applyBorder="1" applyAlignment="1" applyProtection="1">
      <alignment horizontal="center"/>
    </xf>
    <xf numFmtId="2" fontId="1" fillId="3" borderId="10" xfId="0" applyNumberFormat="1" applyFont="1" applyFill="1" applyBorder="1" applyAlignment="1" applyProtection="1">
      <alignment horizontal="center" wrapText="1"/>
    </xf>
    <xf numFmtId="1" fontId="0" fillId="3" borderId="10" xfId="0" applyNumberFormat="1" applyFill="1" applyBorder="1" applyAlignment="1" applyProtection="1">
      <alignment horizontal="center"/>
    </xf>
    <xf numFmtId="2" fontId="0" fillId="3" borderId="10" xfId="0" applyNumberFormat="1" applyFill="1" applyBorder="1" applyAlignment="1" applyProtection="1">
      <alignment horizontal="center"/>
    </xf>
    <xf numFmtId="2" fontId="0" fillId="3" borderId="10" xfId="0" applyNumberFormat="1" applyFill="1" applyBorder="1" applyAlignment="1" applyProtection="1">
      <alignment horizontal="left"/>
    </xf>
    <xf numFmtId="14" fontId="1" fillId="3" borderId="11" xfId="0" applyNumberFormat="1" applyFont="1" applyFill="1" applyBorder="1" applyAlignment="1" applyProtection="1">
      <alignment horizontal="center"/>
    </xf>
    <xf numFmtId="165" fontId="1" fillId="3" borderId="3" xfId="0" applyNumberFormat="1" applyFont="1" applyFill="1" applyBorder="1" applyAlignment="1" applyProtection="1">
      <alignment horizontal="centerContinuous"/>
    </xf>
    <xf numFmtId="165" fontId="1" fillId="3" borderId="4" xfId="0" applyNumberFormat="1" applyFont="1" applyFill="1" applyBorder="1" applyAlignment="1" applyProtection="1">
      <alignment horizontal="centerContinuous"/>
    </xf>
    <xf numFmtId="2" fontId="1" fillId="3" borderId="4" xfId="0" applyNumberFormat="1" applyFont="1" applyFill="1" applyBorder="1" applyAlignment="1" applyProtection="1">
      <alignment horizontal="centerContinuous"/>
    </xf>
    <xf numFmtId="1" fontId="0" fillId="3" borderId="11" xfId="0" applyNumberFormat="1" applyFill="1" applyBorder="1" applyAlignment="1" applyProtection="1">
      <alignment horizontal="center"/>
    </xf>
    <xf numFmtId="2" fontId="0" fillId="3" borderId="11" xfId="0" applyNumberFormat="1" applyFill="1" applyBorder="1" applyAlignment="1" applyProtection="1">
      <alignment horizontal="center"/>
    </xf>
    <xf numFmtId="2" fontId="0" fillId="3" borderId="11" xfId="0" applyNumberFormat="1" applyFill="1" applyBorder="1" applyAlignment="1" applyProtection="1">
      <alignment horizontal="left"/>
    </xf>
    <xf numFmtId="14" fontId="1" fillId="4" borderId="1" xfId="0" applyNumberFormat="1" applyFont="1" applyFill="1" applyBorder="1" applyAlignment="1" applyProtection="1">
      <alignment horizontal="center"/>
    </xf>
    <xf numFmtId="2" fontId="1" fillId="4" borderId="1" xfId="0" applyNumberFormat="1" applyFont="1" applyFill="1" applyBorder="1" applyAlignment="1" applyProtection="1">
      <alignment horizontal="center"/>
    </xf>
    <xf numFmtId="1"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center"/>
    </xf>
    <xf numFmtId="2" fontId="0" fillId="4" borderId="1" xfId="0" applyNumberFormat="1" applyFill="1" applyBorder="1" applyAlignment="1" applyProtection="1">
      <alignment horizontal="left"/>
    </xf>
    <xf numFmtId="14" fontId="1" fillId="4" borderId="10" xfId="0" applyNumberFormat="1" applyFont="1" applyFill="1" applyBorder="1" applyAlignment="1" applyProtection="1">
      <alignment horizontal="center"/>
    </xf>
    <xf numFmtId="2" fontId="1" fillId="4" borderId="10" xfId="0" applyNumberFormat="1" applyFont="1" applyFill="1" applyBorder="1" applyAlignment="1" applyProtection="1">
      <alignment horizontal="center" wrapText="1"/>
    </xf>
    <xf numFmtId="1" fontId="0" fillId="4" borderId="10" xfId="0" applyNumberFormat="1" applyFill="1" applyBorder="1" applyAlignment="1" applyProtection="1">
      <alignment horizontal="center"/>
    </xf>
    <xf numFmtId="2" fontId="0" fillId="4" borderId="10" xfId="0" applyNumberFormat="1" applyFill="1" applyBorder="1" applyAlignment="1" applyProtection="1">
      <alignment horizontal="center"/>
    </xf>
    <xf numFmtId="2" fontId="0" fillId="4" borderId="10" xfId="0" applyNumberFormat="1" applyFill="1" applyBorder="1" applyAlignment="1" applyProtection="1">
      <alignment horizontal="left"/>
    </xf>
    <xf numFmtId="14" fontId="1" fillId="4" borderId="14" xfId="0" applyNumberFormat="1" applyFont="1" applyFill="1" applyBorder="1" applyAlignment="1" applyProtection="1">
      <alignment horizontal="center"/>
    </xf>
    <xf numFmtId="1" fontId="0" fillId="4" borderId="14" xfId="0" applyNumberFormat="1" applyFill="1" applyBorder="1" applyAlignment="1" applyProtection="1">
      <alignment horizontal="center"/>
    </xf>
    <xf numFmtId="2" fontId="0" fillId="4" borderId="14" xfId="0" applyNumberFormat="1" applyFill="1" applyBorder="1" applyAlignment="1" applyProtection="1">
      <alignment horizontal="center"/>
    </xf>
    <xf numFmtId="2" fontId="0" fillId="4" borderId="14" xfId="0" applyNumberFormat="1" applyFill="1" applyBorder="1" applyAlignment="1" applyProtection="1">
      <alignment horizontal="left"/>
    </xf>
    <xf numFmtId="14" fontId="1" fillId="4" borderId="11" xfId="0" applyNumberFormat="1" applyFont="1" applyFill="1" applyBorder="1" applyAlignment="1" applyProtection="1">
      <alignment horizontal="center"/>
    </xf>
    <xf numFmtId="165" fontId="1" fillId="4" borderId="3" xfId="0" applyNumberFormat="1" applyFont="1" applyFill="1" applyBorder="1" applyAlignment="1" applyProtection="1">
      <alignment horizontal="centerContinuous"/>
    </xf>
    <xf numFmtId="165" fontId="1" fillId="4" borderId="4" xfId="0" applyNumberFormat="1" applyFont="1" applyFill="1" applyBorder="1" applyAlignment="1" applyProtection="1">
      <alignment horizontal="centerContinuous"/>
    </xf>
    <xf numFmtId="2" fontId="1" fillId="4" borderId="4" xfId="0" applyNumberFormat="1" applyFont="1" applyFill="1" applyBorder="1" applyAlignment="1" applyProtection="1">
      <alignment horizontal="centerContinuous"/>
    </xf>
    <xf numFmtId="165" fontId="1" fillId="4" borderId="5" xfId="0" applyNumberFormat="1" applyFont="1" applyFill="1" applyBorder="1" applyAlignment="1" applyProtection="1">
      <alignment horizontal="centerContinuous"/>
    </xf>
    <xf numFmtId="1" fontId="0" fillId="4" borderId="11" xfId="0" applyNumberFormat="1" applyFill="1" applyBorder="1" applyAlignment="1" applyProtection="1">
      <alignment horizontal="center"/>
    </xf>
    <xf numFmtId="2" fontId="0" fillId="4" borderId="11" xfId="0" applyNumberFormat="1" applyFill="1" applyBorder="1" applyAlignment="1" applyProtection="1">
      <alignment horizontal="center"/>
    </xf>
    <xf numFmtId="2" fontId="0" fillId="4" borderId="11" xfId="0" applyNumberFormat="1" applyFill="1" applyBorder="1" applyAlignment="1" applyProtection="1">
      <alignment horizontal="left"/>
    </xf>
    <xf numFmtId="14" fontId="1" fillId="5" borderId="11" xfId="0" applyNumberFormat="1" applyFont="1" applyFill="1" applyBorder="1" applyAlignment="1" applyProtection="1">
      <alignment horizontal="center"/>
    </xf>
    <xf numFmtId="2" fontId="1" fillId="5" borderId="14" xfId="0" applyNumberFormat="1" applyFont="1" applyFill="1" applyBorder="1" applyAlignment="1" applyProtection="1">
      <alignment horizontal="center" wrapText="1"/>
    </xf>
    <xf numFmtId="1" fontId="0" fillId="5" borderId="11" xfId="0" applyNumberFormat="1" applyFill="1" applyBorder="1" applyAlignment="1" applyProtection="1">
      <alignment horizontal="center"/>
    </xf>
    <xf numFmtId="2" fontId="0" fillId="5" borderId="11" xfId="0" applyNumberFormat="1" applyFill="1" applyBorder="1" applyAlignment="1" applyProtection="1">
      <alignment horizontal="center"/>
    </xf>
    <xf numFmtId="2" fontId="0" fillId="5" borderId="11" xfId="0" applyNumberFormat="1" applyFill="1" applyBorder="1" applyAlignment="1" applyProtection="1">
      <alignment horizontal="left"/>
    </xf>
    <xf numFmtId="14" fontId="1" fillId="5" borderId="1" xfId="0" applyNumberFormat="1" applyFont="1" applyFill="1" applyBorder="1" applyAlignment="1" applyProtection="1">
      <alignment horizontal="center"/>
    </xf>
    <xf numFmtId="2" fontId="1" fillId="5" borderId="1" xfId="0" applyNumberFormat="1" applyFont="1" applyFill="1" applyBorder="1" applyAlignment="1" applyProtection="1">
      <alignment horizontal="center" wrapText="1"/>
    </xf>
    <xf numFmtId="1"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left"/>
    </xf>
    <xf numFmtId="14" fontId="1" fillId="5" borderId="10" xfId="0" applyNumberFormat="1" applyFont="1" applyFill="1" applyBorder="1" applyAlignment="1" applyProtection="1">
      <alignment horizontal="center"/>
    </xf>
    <xf numFmtId="2" fontId="1" fillId="5" borderId="10" xfId="0" applyNumberFormat="1" applyFont="1" applyFill="1" applyBorder="1" applyAlignment="1" applyProtection="1">
      <alignment horizontal="center" wrapText="1"/>
    </xf>
    <xf numFmtId="1" fontId="0" fillId="5" borderId="10" xfId="0" applyNumberFormat="1" applyFill="1" applyBorder="1" applyAlignment="1" applyProtection="1">
      <alignment horizontal="center"/>
    </xf>
    <xf numFmtId="2" fontId="0" fillId="5" borderId="10" xfId="0" applyNumberFormat="1" applyFill="1" applyBorder="1" applyAlignment="1" applyProtection="1">
      <alignment horizontal="center"/>
    </xf>
    <xf numFmtId="2" fontId="0" fillId="5" borderId="10" xfId="0" applyNumberFormat="1" applyFill="1" applyBorder="1" applyAlignment="1" applyProtection="1">
      <alignment horizontal="left"/>
    </xf>
    <xf numFmtId="14" fontId="1" fillId="5" borderId="14" xfId="0" applyNumberFormat="1" applyFont="1" applyFill="1" applyBorder="1" applyAlignment="1" applyProtection="1">
      <alignment horizontal="center"/>
    </xf>
    <xf numFmtId="1" fontId="0" fillId="5" borderId="14" xfId="0" applyNumberFormat="1" applyFill="1" applyBorder="1" applyAlignment="1" applyProtection="1">
      <alignment horizontal="center"/>
    </xf>
    <xf numFmtId="2" fontId="0" fillId="5" borderId="14" xfId="0" applyNumberFormat="1" applyFill="1" applyBorder="1" applyAlignment="1" applyProtection="1">
      <alignment horizontal="center"/>
    </xf>
    <xf numFmtId="2" fontId="0" fillId="5" borderId="14" xfId="0" applyNumberFormat="1" applyFill="1" applyBorder="1" applyAlignment="1" applyProtection="1">
      <alignment horizontal="left" wrapText="1"/>
    </xf>
    <xf numFmtId="165" fontId="1" fillId="5" borderId="3" xfId="0" applyNumberFormat="1" applyFont="1" applyFill="1" applyBorder="1" applyAlignment="1" applyProtection="1">
      <alignment horizontal="centerContinuous"/>
    </xf>
    <xf numFmtId="165" fontId="1" fillId="5" borderId="4" xfId="0" applyNumberFormat="1" applyFont="1" applyFill="1" applyBorder="1" applyAlignment="1" applyProtection="1">
      <alignment horizontal="centerContinuous"/>
    </xf>
    <xf numFmtId="2" fontId="1" fillId="5" borderId="4" xfId="0" applyNumberFormat="1" applyFont="1" applyFill="1" applyBorder="1" applyAlignment="1" applyProtection="1">
      <alignment horizontal="centerContinuous"/>
    </xf>
    <xf numFmtId="14" fontId="1" fillId="6" borderId="1" xfId="0" applyNumberFormat="1" applyFont="1" applyFill="1" applyBorder="1" applyAlignment="1" applyProtection="1">
      <alignment horizontal="center"/>
    </xf>
    <xf numFmtId="165" fontId="1" fillId="6" borderId="3" xfId="0" applyNumberFormat="1" applyFont="1" applyFill="1" applyBorder="1" applyAlignment="1" applyProtection="1">
      <alignment horizontal="centerContinuous"/>
    </xf>
    <xf numFmtId="165" fontId="1" fillId="6" borderId="4" xfId="0" applyNumberFormat="1" applyFont="1" applyFill="1" applyBorder="1" applyAlignment="1" applyProtection="1">
      <alignment horizontal="centerContinuous"/>
    </xf>
    <xf numFmtId="2" fontId="1" fillId="6" borderId="4" xfId="0" applyNumberFormat="1" applyFont="1" applyFill="1" applyBorder="1" applyAlignment="1" applyProtection="1">
      <alignment horizontal="centerContinuous"/>
    </xf>
    <xf numFmtId="1" fontId="0" fillId="6" borderId="1" xfId="0" applyNumberFormat="1" applyFill="1" applyBorder="1" applyAlignment="1" applyProtection="1">
      <alignment horizontal="center"/>
    </xf>
    <xf numFmtId="2" fontId="0" fillId="6" borderId="1" xfId="0" applyNumberFormat="1" applyFill="1" applyBorder="1" applyAlignment="1" applyProtection="1">
      <alignment horizontal="center"/>
    </xf>
    <xf numFmtId="2" fontId="0" fillId="6" borderId="1" xfId="0" applyNumberFormat="1" applyFill="1" applyBorder="1" applyAlignment="1" applyProtection="1">
      <alignment horizontal="left"/>
    </xf>
    <xf numFmtId="2" fontId="1" fillId="6" borderId="1" xfId="0" applyNumberFormat="1" applyFont="1" applyFill="1" applyBorder="1" applyAlignment="1" applyProtection="1">
      <alignment horizontal="center" wrapText="1"/>
    </xf>
    <xf numFmtId="14" fontId="1" fillId="6" borderId="10" xfId="0" applyNumberFormat="1" applyFont="1" applyFill="1" applyBorder="1" applyAlignment="1" applyProtection="1">
      <alignment horizontal="center"/>
    </xf>
    <xf numFmtId="2" fontId="1" fillId="6" borderId="10" xfId="0" applyNumberFormat="1" applyFont="1" applyFill="1" applyBorder="1" applyAlignment="1" applyProtection="1">
      <alignment horizontal="center" wrapText="1"/>
    </xf>
    <xf numFmtId="1" fontId="0" fillId="6" borderId="10" xfId="0" applyNumberFormat="1" applyFill="1" applyBorder="1" applyAlignment="1" applyProtection="1">
      <alignment horizontal="center"/>
    </xf>
    <xf numFmtId="2" fontId="0" fillId="6" borderId="10" xfId="0" applyNumberFormat="1" applyFill="1" applyBorder="1" applyAlignment="1" applyProtection="1">
      <alignment horizontal="center"/>
    </xf>
    <xf numFmtId="2" fontId="0" fillId="6" borderId="10" xfId="0" applyNumberFormat="1" applyFill="1" applyBorder="1" applyAlignment="1" applyProtection="1">
      <alignment horizontal="left"/>
    </xf>
    <xf numFmtId="14" fontId="1" fillId="6" borderId="11" xfId="0" applyNumberFormat="1" applyFont="1" applyFill="1" applyBorder="1" applyAlignment="1" applyProtection="1">
      <alignment horizontal="center"/>
    </xf>
    <xf numFmtId="1" fontId="0" fillId="6" borderId="11" xfId="0" applyNumberFormat="1" applyFill="1" applyBorder="1" applyAlignment="1" applyProtection="1">
      <alignment horizontal="center"/>
    </xf>
    <xf numFmtId="2" fontId="0" fillId="6" borderId="11" xfId="0" applyNumberFormat="1" applyFill="1" applyBorder="1" applyAlignment="1" applyProtection="1">
      <alignment horizontal="center"/>
    </xf>
    <xf numFmtId="2" fontId="0" fillId="6" borderId="11" xfId="0" applyNumberFormat="1" applyFill="1" applyBorder="1" applyAlignment="1" applyProtection="1">
      <alignment horizontal="left"/>
    </xf>
    <xf numFmtId="2" fontId="1" fillId="6" borderId="1" xfId="0" applyNumberFormat="1" applyFont="1" applyFill="1" applyBorder="1" applyAlignment="1" applyProtection="1">
      <alignment horizontal="center"/>
    </xf>
    <xf numFmtId="14" fontId="1" fillId="6" borderId="14" xfId="0" applyNumberFormat="1" applyFont="1" applyFill="1" applyBorder="1" applyAlignment="1" applyProtection="1">
      <alignment horizontal="center"/>
    </xf>
    <xf numFmtId="1" fontId="0" fillId="6" borderId="14" xfId="0" applyNumberFormat="1" applyFill="1" applyBorder="1" applyAlignment="1" applyProtection="1">
      <alignment horizontal="center"/>
    </xf>
    <xf numFmtId="2" fontId="0" fillId="6" borderId="14" xfId="0" applyNumberFormat="1" applyFill="1" applyBorder="1" applyAlignment="1" applyProtection="1">
      <alignment horizontal="center"/>
    </xf>
    <xf numFmtId="2" fontId="0" fillId="6" borderId="14" xfId="0" applyNumberFormat="1" applyFill="1" applyBorder="1" applyAlignment="1" applyProtection="1">
      <alignment horizontal="left"/>
    </xf>
    <xf numFmtId="14" fontId="1" fillId="7" borderId="10" xfId="0" applyNumberFormat="1" applyFont="1" applyFill="1" applyBorder="1" applyAlignment="1" applyProtection="1">
      <alignment horizontal="center"/>
    </xf>
    <xf numFmtId="2" fontId="1" fillId="7" borderId="10" xfId="0" applyNumberFormat="1" applyFont="1" applyFill="1" applyBorder="1" applyAlignment="1" applyProtection="1">
      <alignment horizontal="center" wrapText="1"/>
    </xf>
    <xf numFmtId="1" fontId="0" fillId="7" borderId="10" xfId="0" applyNumberFormat="1" applyFont="1" applyFill="1" applyBorder="1" applyAlignment="1" applyProtection="1">
      <alignment horizontal="center" wrapText="1"/>
    </xf>
    <xf numFmtId="2" fontId="0" fillId="7" borderId="10" xfId="0" applyNumberFormat="1" applyFont="1" applyFill="1" applyBorder="1" applyAlignment="1" applyProtection="1">
      <alignment horizontal="center" wrapText="1"/>
    </xf>
    <xf numFmtId="2" fontId="0" fillId="7" borderId="10" xfId="0" applyNumberFormat="1" applyFont="1" applyFill="1" applyBorder="1" applyAlignment="1" applyProtection="1">
      <alignment horizontal="left" wrapText="1"/>
    </xf>
    <xf numFmtId="14" fontId="1" fillId="7" borderId="1" xfId="0" applyNumberFormat="1" applyFont="1" applyFill="1" applyBorder="1" applyAlignment="1" applyProtection="1">
      <alignment horizontal="center"/>
    </xf>
    <xf numFmtId="2" fontId="1" fillId="7" borderId="1" xfId="0" applyNumberFormat="1" applyFont="1" applyFill="1" applyBorder="1" applyAlignment="1" applyProtection="1">
      <alignment horizontal="center" wrapText="1"/>
    </xf>
    <xf numFmtId="1" fontId="0" fillId="7" borderId="1" xfId="0" applyNumberFormat="1" applyFont="1" applyFill="1" applyBorder="1" applyAlignment="1" applyProtection="1">
      <alignment horizontal="center" wrapText="1"/>
    </xf>
    <xf numFmtId="2" fontId="0" fillId="7" borderId="1" xfId="0" applyNumberFormat="1" applyFont="1" applyFill="1" applyBorder="1" applyAlignment="1" applyProtection="1">
      <alignment horizontal="center" wrapText="1"/>
    </xf>
    <xf numFmtId="2" fontId="0" fillId="7" borderId="1" xfId="0" applyNumberFormat="1" applyFont="1" applyFill="1" applyBorder="1" applyAlignment="1" applyProtection="1">
      <alignment horizontal="left" wrapText="1"/>
    </xf>
    <xf numFmtId="14" fontId="1" fillId="7" borderId="11" xfId="0" applyNumberFormat="1" applyFont="1" applyFill="1" applyBorder="1" applyAlignment="1" applyProtection="1">
      <alignment horizontal="center"/>
    </xf>
    <xf numFmtId="1" fontId="0" fillId="7" borderId="11" xfId="0" applyNumberFormat="1" applyFont="1" applyFill="1" applyBorder="1" applyAlignment="1" applyProtection="1">
      <alignment horizontal="center" wrapText="1"/>
    </xf>
    <xf numFmtId="2" fontId="0" fillId="7" borderId="11" xfId="0" applyNumberFormat="1" applyFont="1" applyFill="1" applyBorder="1" applyAlignment="1" applyProtection="1">
      <alignment horizontal="center" wrapText="1"/>
    </xf>
    <xf numFmtId="2" fontId="0" fillId="7" borderId="11" xfId="0" applyNumberFormat="1" applyFont="1" applyFill="1" applyBorder="1" applyAlignment="1" applyProtection="1">
      <alignment horizontal="left" wrapText="1"/>
    </xf>
    <xf numFmtId="1" fontId="0" fillId="7" borderId="14" xfId="0" applyNumberFormat="1" applyFont="1" applyFill="1" applyBorder="1" applyAlignment="1" applyProtection="1">
      <alignment horizontal="center" wrapText="1"/>
    </xf>
    <xf numFmtId="2" fontId="0" fillId="7" borderId="14" xfId="0" applyNumberFormat="1" applyFont="1" applyFill="1" applyBorder="1" applyAlignment="1" applyProtection="1">
      <alignment horizontal="center" wrapText="1"/>
    </xf>
    <xf numFmtId="14" fontId="1" fillId="8" borderId="1" xfId="0" applyNumberFormat="1" applyFont="1" applyFill="1" applyBorder="1" applyAlignment="1" applyProtection="1">
      <alignment horizontal="center"/>
    </xf>
    <xf numFmtId="2" fontId="1" fillId="8" borderId="1" xfId="0" applyNumberFormat="1" applyFont="1" applyFill="1" applyBorder="1" applyAlignment="1" applyProtection="1">
      <alignment horizontal="center" wrapText="1"/>
    </xf>
    <xf numFmtId="1" fontId="0" fillId="8" borderId="1" xfId="0" applyNumberFormat="1" applyFont="1" applyFill="1" applyBorder="1" applyAlignment="1" applyProtection="1">
      <alignment horizontal="center" wrapText="1"/>
    </xf>
    <xf numFmtId="2" fontId="0" fillId="8" borderId="1" xfId="0" applyNumberFormat="1" applyFont="1" applyFill="1" applyBorder="1" applyAlignment="1" applyProtection="1">
      <alignment horizontal="center" wrapText="1"/>
    </xf>
    <xf numFmtId="2" fontId="0" fillId="8" borderId="1" xfId="0" applyNumberFormat="1" applyFont="1" applyFill="1" applyBorder="1" applyAlignment="1" applyProtection="1">
      <alignment horizontal="left" wrapText="1"/>
    </xf>
    <xf numFmtId="14" fontId="1" fillId="8" borderId="10" xfId="0" applyNumberFormat="1" applyFont="1" applyFill="1" applyBorder="1" applyAlignment="1" applyProtection="1">
      <alignment horizontal="center"/>
    </xf>
    <xf numFmtId="2" fontId="1" fillId="8" borderId="10" xfId="0" applyNumberFormat="1" applyFont="1" applyFill="1" applyBorder="1" applyAlignment="1" applyProtection="1">
      <alignment horizontal="center" wrapText="1"/>
    </xf>
    <xf numFmtId="1" fontId="0" fillId="8" borderId="10" xfId="0" applyNumberFormat="1" applyFont="1" applyFill="1" applyBorder="1" applyAlignment="1" applyProtection="1">
      <alignment horizontal="center" wrapText="1"/>
    </xf>
    <xf numFmtId="2" fontId="0" fillId="8" borderId="10" xfId="0" applyNumberFormat="1" applyFont="1" applyFill="1" applyBorder="1" applyAlignment="1" applyProtection="1">
      <alignment horizontal="center" wrapText="1"/>
    </xf>
    <xf numFmtId="2" fontId="0" fillId="8" borderId="10" xfId="0" applyNumberFormat="1" applyFont="1" applyFill="1" applyBorder="1" applyAlignment="1" applyProtection="1">
      <alignment horizontal="left" wrapText="1"/>
    </xf>
    <xf numFmtId="14" fontId="1" fillId="8" borderId="14" xfId="0" applyNumberFormat="1" applyFont="1" applyFill="1" applyBorder="1" applyAlignment="1" applyProtection="1">
      <alignment horizontal="center"/>
    </xf>
    <xf numFmtId="1" fontId="0" fillId="8" borderId="14" xfId="0" applyNumberFormat="1" applyFont="1" applyFill="1" applyBorder="1" applyAlignment="1" applyProtection="1">
      <alignment horizontal="center" wrapText="1"/>
    </xf>
    <xf numFmtId="2" fontId="0" fillId="8" borderId="14" xfId="0" applyNumberFormat="1" applyFont="1" applyFill="1" applyBorder="1" applyAlignment="1" applyProtection="1">
      <alignment horizontal="center" wrapText="1"/>
    </xf>
    <xf numFmtId="2" fontId="0" fillId="8" borderId="14" xfId="0" applyNumberFormat="1" applyFont="1" applyFill="1" applyBorder="1" applyAlignment="1" applyProtection="1">
      <alignment horizontal="left" wrapText="1"/>
    </xf>
    <xf numFmtId="14" fontId="1" fillId="8" borderId="11" xfId="0" applyNumberFormat="1" applyFont="1" applyFill="1" applyBorder="1" applyAlignment="1" applyProtection="1">
      <alignment horizontal="center"/>
    </xf>
    <xf numFmtId="1" fontId="0" fillId="8" borderId="11" xfId="0" applyNumberFormat="1" applyFont="1" applyFill="1" applyBorder="1" applyAlignment="1" applyProtection="1">
      <alignment horizontal="center" wrapText="1"/>
    </xf>
    <xf numFmtId="2" fontId="0" fillId="8" borderId="11" xfId="0" applyNumberFormat="1" applyFont="1" applyFill="1" applyBorder="1" applyAlignment="1" applyProtection="1">
      <alignment horizontal="center" wrapText="1"/>
    </xf>
    <xf numFmtId="2" fontId="0" fillId="8" borderId="11" xfId="0" applyNumberFormat="1" applyFont="1" applyFill="1" applyBorder="1" applyAlignment="1" applyProtection="1">
      <alignment horizontal="left" wrapText="1"/>
    </xf>
    <xf numFmtId="2" fontId="1" fillId="3" borderId="14" xfId="0" applyNumberFormat="1" applyFont="1" applyFill="1" applyBorder="1" applyAlignment="1" applyProtection="1">
      <alignment horizontal="center" wrapText="1"/>
    </xf>
    <xf numFmtId="2" fontId="0" fillId="3" borderId="1" xfId="0" applyNumberFormat="1" applyFont="1" applyFill="1" applyBorder="1" applyAlignment="1" applyProtection="1">
      <alignment horizontal="left" wrapText="1"/>
    </xf>
    <xf numFmtId="14" fontId="1" fillId="9" borderId="1" xfId="0" applyNumberFormat="1" applyFont="1" applyFill="1" applyBorder="1" applyAlignment="1" applyProtection="1">
      <alignment horizontal="center"/>
    </xf>
    <xf numFmtId="2" fontId="1" fillId="9" borderId="1" xfId="0" applyNumberFormat="1" applyFont="1" applyFill="1" applyBorder="1" applyAlignment="1" applyProtection="1">
      <alignment horizontal="center" wrapText="1"/>
    </xf>
    <xf numFmtId="1" fontId="0" fillId="9" borderId="1" xfId="0" applyNumberFormat="1" applyFill="1" applyBorder="1" applyAlignment="1" applyProtection="1">
      <alignment horizontal="center"/>
    </xf>
    <xf numFmtId="2" fontId="0" fillId="9" borderId="1" xfId="0" applyNumberFormat="1" applyFill="1" applyBorder="1" applyAlignment="1" applyProtection="1">
      <alignment horizontal="center"/>
    </xf>
    <xf numFmtId="2" fontId="0" fillId="9" borderId="1" xfId="0" applyNumberFormat="1" applyFill="1" applyBorder="1" applyAlignment="1" applyProtection="1">
      <alignment horizontal="left"/>
    </xf>
    <xf numFmtId="14" fontId="1" fillId="9" borderId="10" xfId="0" applyNumberFormat="1" applyFont="1" applyFill="1" applyBorder="1" applyAlignment="1" applyProtection="1">
      <alignment horizontal="center"/>
    </xf>
    <xf numFmtId="2" fontId="1" fillId="9" borderId="10" xfId="0" applyNumberFormat="1" applyFont="1" applyFill="1" applyBorder="1" applyAlignment="1" applyProtection="1">
      <alignment horizontal="center" wrapText="1"/>
    </xf>
    <xf numFmtId="1" fontId="0" fillId="9" borderId="10" xfId="0" applyNumberFormat="1" applyFill="1" applyBorder="1" applyAlignment="1" applyProtection="1">
      <alignment horizontal="center"/>
    </xf>
    <xf numFmtId="2" fontId="0" fillId="9" borderId="10" xfId="0" applyNumberFormat="1" applyFill="1" applyBorder="1" applyAlignment="1" applyProtection="1">
      <alignment horizontal="center"/>
    </xf>
    <xf numFmtId="2" fontId="0" fillId="9" borderId="10" xfId="0" applyNumberFormat="1" applyFill="1" applyBorder="1" applyAlignment="1" applyProtection="1">
      <alignment horizontal="left"/>
    </xf>
    <xf numFmtId="14" fontId="1" fillId="9" borderId="14" xfId="0" applyNumberFormat="1" applyFont="1" applyFill="1" applyBorder="1" applyAlignment="1" applyProtection="1">
      <alignment horizontal="center"/>
    </xf>
    <xf numFmtId="1" fontId="0" fillId="9" borderId="14" xfId="0" applyNumberFormat="1" applyFill="1" applyBorder="1" applyAlignment="1" applyProtection="1">
      <alignment horizontal="center"/>
    </xf>
    <xf numFmtId="2" fontId="0" fillId="9" borderId="14" xfId="0" applyNumberFormat="1" applyFill="1" applyBorder="1" applyAlignment="1" applyProtection="1">
      <alignment horizontal="center"/>
    </xf>
    <xf numFmtId="2" fontId="0" fillId="9" borderId="14" xfId="0" applyNumberFormat="1" applyFill="1" applyBorder="1" applyAlignment="1" applyProtection="1">
      <alignment horizontal="left"/>
    </xf>
    <xf numFmtId="14" fontId="1" fillId="9" borderId="11" xfId="0" applyNumberFormat="1" applyFont="1" applyFill="1" applyBorder="1" applyAlignment="1" applyProtection="1">
      <alignment horizontal="center"/>
    </xf>
    <xf numFmtId="1" fontId="0" fillId="9" borderId="11" xfId="0" applyNumberFormat="1" applyFill="1" applyBorder="1" applyAlignment="1" applyProtection="1">
      <alignment horizontal="center"/>
    </xf>
    <xf numFmtId="2" fontId="0" fillId="9" borderId="11" xfId="0" applyNumberFormat="1" applyFill="1" applyBorder="1" applyAlignment="1" applyProtection="1">
      <alignment horizontal="center"/>
    </xf>
    <xf numFmtId="2" fontId="0" fillId="9" borderId="11" xfId="0" applyNumberFormat="1" applyFill="1" applyBorder="1" applyAlignment="1" applyProtection="1">
      <alignment horizontal="left"/>
    </xf>
    <xf numFmtId="165" fontId="1" fillId="9" borderId="3" xfId="0" applyNumberFormat="1" applyFont="1" applyFill="1" applyBorder="1" applyAlignment="1" applyProtection="1">
      <alignment horizontal="centerContinuous"/>
    </xf>
    <xf numFmtId="165" fontId="1" fillId="9" borderId="4" xfId="0" applyNumberFormat="1" applyFont="1" applyFill="1" applyBorder="1" applyAlignment="1" applyProtection="1">
      <alignment horizontal="centerContinuous"/>
    </xf>
    <xf numFmtId="2" fontId="1" fillId="9" borderId="4" xfId="0" applyNumberFormat="1" applyFont="1" applyFill="1" applyBorder="1" applyAlignment="1" applyProtection="1">
      <alignment horizontal="centerContinuous"/>
    </xf>
    <xf numFmtId="2" fontId="1" fillId="4" borderId="14" xfId="0" applyNumberFormat="1" applyFont="1" applyFill="1" applyBorder="1" applyAlignment="1" applyProtection="1">
      <alignment horizontal="center" wrapText="1"/>
    </xf>
    <xf numFmtId="2" fontId="1" fillId="4" borderId="1" xfId="0" applyNumberFormat="1" applyFont="1" applyFill="1" applyBorder="1" applyAlignment="1" applyProtection="1">
      <alignment horizontal="center" wrapText="1"/>
    </xf>
    <xf numFmtId="0" fontId="1" fillId="0" borderId="0" xfId="0" applyFont="1" applyAlignment="1" applyProtection="1">
      <alignment horizontal="left" wrapText="1"/>
    </xf>
    <xf numFmtId="1" fontId="2" fillId="0" borderId="0" xfId="0" applyNumberFormat="1" applyFont="1" applyAlignment="1">
      <alignment horizontal="center"/>
    </xf>
    <xf numFmtId="1"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20" fontId="1" fillId="4" borderId="4" xfId="0" applyNumberFormat="1" applyFont="1" applyFill="1" applyBorder="1" applyAlignment="1" applyProtection="1">
      <alignment horizontal="centerContinuous"/>
    </xf>
    <xf numFmtId="0" fontId="0" fillId="0" borderId="0" xfId="0" applyProtection="1"/>
    <xf numFmtId="20" fontId="1" fillId="2" borderId="2" xfId="0" applyNumberFormat="1" applyFont="1" applyFill="1" applyBorder="1" applyAlignment="1" applyProtection="1">
      <alignment horizontal="centerContinuous"/>
    </xf>
    <xf numFmtId="2" fontId="0" fillId="0" borderId="0" xfId="0" applyNumberFormat="1" applyProtection="1"/>
    <xf numFmtId="20" fontId="1" fillId="2" borderId="19" xfId="0" applyNumberFormat="1" applyFont="1" applyFill="1" applyBorder="1" applyAlignment="1" applyProtection="1">
      <alignment horizontal="centerContinuous"/>
    </xf>
    <xf numFmtId="49" fontId="1" fillId="2" borderId="18" xfId="0" applyNumberFormat="1" applyFont="1" applyFill="1" applyBorder="1" applyAlignment="1" applyProtection="1">
      <alignment horizontal="centerContinuous"/>
    </xf>
    <xf numFmtId="49" fontId="1" fillId="2" borderId="12" xfId="0" applyNumberFormat="1" applyFont="1" applyFill="1" applyBorder="1" applyAlignment="1" applyProtection="1">
      <alignment horizontal="centerContinuous"/>
    </xf>
    <xf numFmtId="49" fontId="1" fillId="3" borderId="3" xfId="0" applyNumberFormat="1" applyFont="1" applyFill="1" applyBorder="1" applyAlignment="1" applyProtection="1">
      <alignment horizontal="centerContinuous"/>
    </xf>
    <xf numFmtId="49" fontId="1" fillId="4" borderId="3" xfId="0" applyNumberFormat="1" applyFont="1" applyFill="1" applyBorder="1" applyAlignment="1" applyProtection="1">
      <alignment horizontal="centerContinuous"/>
    </xf>
    <xf numFmtId="49" fontId="1" fillId="5" borderId="3" xfId="0" applyNumberFormat="1" applyFont="1" applyFill="1" applyBorder="1" applyAlignment="1" applyProtection="1">
      <alignment horizontal="centerContinuous"/>
    </xf>
    <xf numFmtId="49" fontId="1" fillId="6" borderId="3" xfId="0" applyNumberFormat="1" applyFont="1" applyFill="1" applyBorder="1" applyAlignment="1" applyProtection="1">
      <alignment horizontal="centerContinuous"/>
    </xf>
    <xf numFmtId="49" fontId="1" fillId="9" borderId="3" xfId="0" applyNumberFormat="1" applyFont="1" applyFill="1" applyBorder="1" applyAlignment="1" applyProtection="1">
      <alignment horizontal="centerContinuous"/>
    </xf>
    <xf numFmtId="2" fontId="1" fillId="3" borderId="3" xfId="0" applyNumberFormat="1" applyFont="1" applyFill="1" applyBorder="1" applyAlignment="1" applyProtection="1">
      <alignment horizontal="centerContinuous"/>
    </xf>
    <xf numFmtId="2" fontId="1" fillId="4" borderId="3" xfId="0" applyNumberFormat="1" applyFont="1" applyFill="1" applyBorder="1" applyAlignment="1" applyProtection="1">
      <alignment horizontal="centerContinuous"/>
    </xf>
    <xf numFmtId="2" fontId="1" fillId="5" borderId="3" xfId="0" applyNumberFormat="1" applyFont="1" applyFill="1" applyBorder="1" applyAlignment="1" applyProtection="1">
      <alignment horizontal="centerContinuous"/>
    </xf>
    <xf numFmtId="2" fontId="1" fillId="6" borderId="3" xfId="0" applyNumberFormat="1" applyFont="1" applyFill="1" applyBorder="1" applyAlignment="1" applyProtection="1">
      <alignment horizontal="centerContinuous"/>
    </xf>
    <xf numFmtId="2" fontId="1" fillId="9" borderId="3" xfId="0" applyNumberFormat="1" applyFont="1" applyFill="1" applyBorder="1" applyAlignment="1" applyProtection="1">
      <alignment horizontal="centerContinuous"/>
    </xf>
    <xf numFmtId="1" fontId="1" fillId="5" borderId="1" xfId="0" applyNumberFormat="1" applyFont="1" applyFill="1" applyBorder="1" applyAlignment="1" applyProtection="1">
      <alignment horizontal="center" wrapText="1"/>
    </xf>
    <xf numFmtId="1" fontId="1" fillId="2" borderId="18" xfId="0" applyNumberFormat="1" applyFont="1" applyFill="1" applyBorder="1" applyAlignment="1" applyProtection="1">
      <alignment horizontal="centerContinuous"/>
    </xf>
    <xf numFmtId="1" fontId="1" fillId="2" borderId="12" xfId="0" applyNumberFormat="1" applyFont="1" applyFill="1" applyBorder="1" applyAlignment="1" applyProtection="1">
      <alignment horizontal="centerContinuous"/>
    </xf>
    <xf numFmtId="1" fontId="1" fillId="3" borderId="3" xfId="0" applyNumberFormat="1" applyFont="1" applyFill="1" applyBorder="1" applyAlignment="1" applyProtection="1">
      <alignment horizontal="centerContinuous"/>
    </xf>
    <xf numFmtId="1" fontId="1" fillId="4" borderId="3" xfId="0" applyNumberFormat="1" applyFont="1" applyFill="1" applyBorder="1" applyAlignment="1" applyProtection="1">
      <alignment horizontal="centerContinuous"/>
    </xf>
    <xf numFmtId="1" fontId="1" fillId="5" borderId="3" xfId="0" applyNumberFormat="1" applyFont="1" applyFill="1" applyBorder="1" applyAlignment="1" applyProtection="1">
      <alignment horizontal="centerContinuous"/>
    </xf>
    <xf numFmtId="1" fontId="1" fillId="6" borderId="3" xfId="0" applyNumberFormat="1" applyFont="1" applyFill="1" applyBorder="1" applyAlignment="1" applyProtection="1">
      <alignment horizontal="centerContinuous"/>
    </xf>
    <xf numFmtId="1" fontId="1" fillId="9" borderId="3" xfId="0" applyNumberFormat="1" applyFont="1" applyFill="1" applyBorder="1" applyAlignment="1" applyProtection="1">
      <alignment horizontal="centerContinuous"/>
    </xf>
    <xf numFmtId="1" fontId="1" fillId="3" borderId="5" xfId="0" applyNumberFormat="1" applyFont="1" applyFill="1" applyBorder="1" applyAlignment="1" applyProtection="1">
      <alignment horizontal="centerContinuous"/>
    </xf>
    <xf numFmtId="1" fontId="1" fillId="4" borderId="5" xfId="0" applyNumberFormat="1" applyFont="1" applyFill="1" applyBorder="1" applyAlignment="1" applyProtection="1">
      <alignment horizontal="centerContinuous"/>
    </xf>
    <xf numFmtId="1" fontId="1" fillId="5" borderId="5" xfId="0" applyNumberFormat="1" applyFont="1" applyFill="1" applyBorder="1" applyAlignment="1" applyProtection="1">
      <alignment horizontal="centerContinuous"/>
    </xf>
    <xf numFmtId="1" fontId="1" fillId="6" borderId="5" xfId="0" applyNumberFormat="1" applyFont="1" applyFill="1" applyBorder="1" applyAlignment="1" applyProtection="1">
      <alignment horizontal="centerContinuous"/>
    </xf>
    <xf numFmtId="1" fontId="1" fillId="9" borderId="5" xfId="0" applyNumberFormat="1" applyFont="1" applyFill="1" applyBorder="1" applyAlignment="1" applyProtection="1">
      <alignment horizontal="centerContinuous"/>
    </xf>
    <xf numFmtId="2" fontId="1" fillId="11" borderId="12" xfId="0" applyNumberFormat="1" applyFont="1" applyFill="1" applyBorder="1" applyAlignment="1" applyProtection="1">
      <alignment horizontal="centerContinuous"/>
    </xf>
    <xf numFmtId="2" fontId="0" fillId="4" borderId="27" xfId="0" applyNumberFormat="1" applyFill="1" applyBorder="1" applyAlignment="1" applyProtection="1">
      <alignment horizontal="left" wrapText="1"/>
    </xf>
    <xf numFmtId="2" fontId="0" fillId="4" borderId="33" xfId="0" applyNumberFormat="1" applyFill="1" applyBorder="1" applyAlignment="1" applyProtection="1">
      <alignment horizontal="left" wrapText="1"/>
    </xf>
    <xf numFmtId="2" fontId="0" fillId="4" borderId="29" xfId="0" applyNumberFormat="1" applyFill="1" applyBorder="1" applyAlignment="1" applyProtection="1">
      <alignment horizontal="left"/>
    </xf>
    <xf numFmtId="14" fontId="1" fillId="4" borderId="28" xfId="0" applyNumberFormat="1" applyFont="1" applyFill="1" applyBorder="1" applyAlignment="1" applyProtection="1">
      <alignment horizontal="center"/>
    </xf>
    <xf numFmtId="165" fontId="1" fillId="4" borderId="18" xfId="0" applyNumberFormat="1" applyFont="1" applyFill="1" applyBorder="1" applyAlignment="1" applyProtection="1">
      <alignment horizontal="centerContinuous"/>
    </xf>
    <xf numFmtId="165" fontId="1" fillId="4" borderId="19" xfId="0" applyNumberFormat="1" applyFont="1" applyFill="1" applyBorder="1" applyAlignment="1" applyProtection="1">
      <alignment horizontal="centerContinuous"/>
    </xf>
    <xf numFmtId="2" fontId="1" fillId="4" borderId="19" xfId="0" applyNumberFormat="1" applyFont="1" applyFill="1" applyBorder="1" applyAlignment="1" applyProtection="1">
      <alignment horizontal="centerContinuous"/>
    </xf>
    <xf numFmtId="1" fontId="1" fillId="4" borderId="18" xfId="0" applyNumberFormat="1" applyFont="1" applyFill="1" applyBorder="1" applyAlignment="1" applyProtection="1">
      <alignment horizontal="centerContinuous"/>
    </xf>
    <xf numFmtId="1" fontId="1" fillId="4" borderId="20" xfId="0" applyNumberFormat="1" applyFont="1" applyFill="1" applyBorder="1" applyAlignment="1" applyProtection="1">
      <alignment horizontal="centerContinuous"/>
    </xf>
    <xf numFmtId="2" fontId="0" fillId="4" borderId="31" xfId="0" applyNumberFormat="1" applyFill="1" applyBorder="1" applyAlignment="1" applyProtection="1">
      <alignment horizontal="left"/>
    </xf>
    <xf numFmtId="165" fontId="1" fillId="5" borderId="12" xfId="0" applyNumberFormat="1" applyFont="1" applyFill="1" applyBorder="1" applyAlignment="1" applyProtection="1">
      <alignment horizontal="centerContinuous"/>
    </xf>
    <xf numFmtId="165" fontId="1" fillId="5" borderId="2" xfId="0" applyNumberFormat="1" applyFont="1" applyFill="1" applyBorder="1" applyAlignment="1" applyProtection="1">
      <alignment horizontal="centerContinuous"/>
    </xf>
    <xf numFmtId="2" fontId="1" fillId="5" borderId="2" xfId="0" applyNumberFormat="1" applyFont="1" applyFill="1" applyBorder="1" applyAlignment="1" applyProtection="1">
      <alignment horizontal="centerContinuous"/>
    </xf>
    <xf numFmtId="1" fontId="1" fillId="5" borderId="12" xfId="0" applyNumberFormat="1" applyFont="1" applyFill="1" applyBorder="1" applyAlignment="1" applyProtection="1">
      <alignment horizontal="centerContinuous"/>
    </xf>
    <xf numFmtId="1" fontId="1" fillId="5" borderId="13" xfId="0" applyNumberFormat="1" applyFont="1" applyFill="1" applyBorder="1" applyAlignment="1" applyProtection="1">
      <alignment horizontal="centerContinuous"/>
    </xf>
    <xf numFmtId="165" fontId="1" fillId="5" borderId="22" xfId="0" applyNumberFormat="1" applyFont="1" applyFill="1" applyBorder="1" applyAlignment="1" applyProtection="1">
      <alignment horizontal="centerContinuous"/>
    </xf>
    <xf numFmtId="165" fontId="1" fillId="5" borderId="24" xfId="0" applyNumberFormat="1" applyFont="1" applyFill="1" applyBorder="1" applyAlignment="1" applyProtection="1">
      <alignment horizontal="centerContinuous"/>
    </xf>
    <xf numFmtId="2" fontId="1" fillId="5" borderId="24" xfId="0" applyNumberFormat="1" applyFont="1" applyFill="1" applyBorder="1" applyAlignment="1" applyProtection="1">
      <alignment horizontal="centerContinuous"/>
    </xf>
    <xf numFmtId="1" fontId="1" fillId="5" borderId="22" xfId="0" applyNumberFormat="1" applyFont="1" applyFill="1" applyBorder="1" applyAlignment="1" applyProtection="1">
      <alignment horizontal="centerContinuous"/>
    </xf>
    <xf numFmtId="1" fontId="1" fillId="5" borderId="25" xfId="0" applyNumberFormat="1" applyFont="1" applyFill="1" applyBorder="1" applyAlignment="1" applyProtection="1">
      <alignment horizontal="centerContinuous"/>
    </xf>
    <xf numFmtId="2" fontId="0" fillId="5" borderId="27" xfId="0" applyNumberFormat="1" applyFill="1" applyBorder="1" applyAlignment="1" applyProtection="1">
      <alignment horizontal="left"/>
    </xf>
    <xf numFmtId="14" fontId="1" fillId="5" borderId="28" xfId="0" applyNumberFormat="1" applyFont="1" applyFill="1" applyBorder="1" applyAlignment="1" applyProtection="1">
      <alignment horizontal="center"/>
    </xf>
    <xf numFmtId="2" fontId="0" fillId="5" borderId="29" xfId="0" applyNumberFormat="1" applyFill="1" applyBorder="1" applyAlignment="1" applyProtection="1">
      <alignment horizontal="left"/>
    </xf>
    <xf numFmtId="165" fontId="1" fillId="5" borderId="18" xfId="0" applyNumberFormat="1" applyFont="1" applyFill="1" applyBorder="1" applyAlignment="1" applyProtection="1">
      <alignment horizontal="centerContinuous"/>
    </xf>
    <xf numFmtId="165" fontId="1" fillId="5" borderId="19" xfId="0" applyNumberFormat="1" applyFont="1" applyFill="1" applyBorder="1" applyAlignment="1" applyProtection="1">
      <alignment horizontal="centerContinuous"/>
    </xf>
    <xf numFmtId="2" fontId="1" fillId="5" borderId="19" xfId="0" applyNumberFormat="1" applyFont="1" applyFill="1" applyBorder="1" applyAlignment="1" applyProtection="1">
      <alignment horizontal="centerContinuous"/>
    </xf>
    <xf numFmtId="1" fontId="1" fillId="5" borderId="18" xfId="0" applyNumberFormat="1" applyFont="1" applyFill="1" applyBorder="1" applyAlignment="1" applyProtection="1">
      <alignment horizontal="centerContinuous"/>
    </xf>
    <xf numFmtId="1" fontId="1" fillId="5" borderId="20" xfId="0" applyNumberFormat="1" applyFont="1" applyFill="1" applyBorder="1" applyAlignment="1" applyProtection="1">
      <alignment horizontal="centerContinuous"/>
    </xf>
    <xf numFmtId="2" fontId="0" fillId="5" borderId="31" xfId="0" applyNumberFormat="1" applyFill="1" applyBorder="1" applyAlignment="1" applyProtection="1">
      <alignment horizontal="left"/>
    </xf>
    <xf numFmtId="49" fontId="1" fillId="5" borderId="12" xfId="0" applyNumberFormat="1" applyFont="1" applyFill="1" applyBorder="1" applyAlignment="1" applyProtection="1">
      <alignment horizontal="centerContinuous"/>
    </xf>
    <xf numFmtId="49" fontId="1" fillId="5" borderId="18" xfId="0" applyNumberFormat="1" applyFont="1" applyFill="1" applyBorder="1" applyAlignment="1" applyProtection="1">
      <alignment horizontal="centerContinuous"/>
    </xf>
    <xf numFmtId="2" fontId="0" fillId="7" borderId="27" xfId="0" applyNumberFormat="1" applyFont="1" applyFill="1" applyBorder="1" applyAlignment="1" applyProtection="1">
      <alignment horizontal="left" wrapText="1"/>
    </xf>
    <xf numFmtId="2" fontId="0" fillId="7" borderId="29" xfId="0" applyNumberFormat="1" applyFont="1" applyFill="1" applyBorder="1" applyAlignment="1" applyProtection="1">
      <alignment horizontal="left" wrapText="1"/>
    </xf>
    <xf numFmtId="2" fontId="0" fillId="7" borderId="31" xfId="0" applyNumberFormat="1" applyFont="1" applyFill="1" applyBorder="1" applyAlignment="1" applyProtection="1">
      <alignment horizontal="left" wrapText="1"/>
    </xf>
    <xf numFmtId="2" fontId="0" fillId="7" borderId="21" xfId="0" applyNumberFormat="1" applyFont="1" applyFill="1" applyBorder="1" applyAlignment="1" applyProtection="1">
      <alignment horizontal="left" wrapText="1"/>
    </xf>
    <xf numFmtId="2" fontId="0" fillId="3" borderId="27" xfId="0" applyNumberFormat="1" applyFill="1" applyBorder="1" applyAlignment="1" applyProtection="1">
      <alignment horizontal="left"/>
    </xf>
    <xf numFmtId="2" fontId="0" fillId="3" borderId="29" xfId="0" applyNumberFormat="1" applyFill="1" applyBorder="1" applyAlignment="1" applyProtection="1">
      <alignment horizontal="left"/>
    </xf>
    <xf numFmtId="2" fontId="0" fillId="3" borderId="31" xfId="0" applyNumberFormat="1" applyFill="1" applyBorder="1" applyAlignment="1" applyProtection="1">
      <alignment horizontal="left"/>
    </xf>
    <xf numFmtId="165" fontId="0" fillId="0" borderId="0" xfId="0" applyNumberFormat="1" applyBorder="1" applyProtection="1"/>
    <xf numFmtId="20" fontId="0" fillId="0" borderId="0" xfId="0" applyNumberFormat="1" applyBorder="1" applyProtection="1"/>
    <xf numFmtId="1" fontId="0" fillId="0" borderId="0" xfId="0" applyNumberFormat="1" applyBorder="1" applyProtection="1"/>
    <xf numFmtId="165" fontId="0" fillId="12" borderId="6" xfId="0" applyNumberFormat="1" applyFill="1" applyBorder="1" applyAlignment="1" applyProtection="1">
      <alignment horizontal="center"/>
    </xf>
    <xf numFmtId="165" fontId="1" fillId="0" borderId="0" xfId="0" applyNumberFormat="1" applyFont="1" applyBorder="1" applyAlignment="1" applyProtection="1">
      <alignment horizontal="right"/>
    </xf>
    <xf numFmtId="1" fontId="1" fillId="0" borderId="0" xfId="0" applyNumberFormat="1" applyFont="1" applyBorder="1" applyAlignment="1" applyProtection="1">
      <alignment horizontal="left"/>
    </xf>
    <xf numFmtId="1" fontId="0" fillId="0" borderId="0" xfId="0" applyNumberFormat="1" applyFont="1" applyBorder="1" applyProtection="1"/>
    <xf numFmtId="1" fontId="0" fillId="0" borderId="7" xfId="0" applyNumberFormat="1" applyBorder="1" applyProtection="1"/>
    <xf numFmtId="165" fontId="1" fillId="5" borderId="1" xfId="0" applyNumberFormat="1" applyFont="1" applyFill="1" applyBorder="1" applyAlignment="1" applyProtection="1">
      <alignment horizontal="center"/>
    </xf>
    <xf numFmtId="20" fontId="1" fillId="10" borderId="11" xfId="0" applyNumberFormat="1" applyFont="1" applyFill="1" applyBorder="1" applyAlignment="1" applyProtection="1">
      <alignment horizontal="center"/>
    </xf>
    <xf numFmtId="1" fontId="1" fillId="5" borderId="1" xfId="0" applyNumberFormat="1" applyFont="1" applyFill="1" applyBorder="1" applyAlignment="1" applyProtection="1">
      <alignment horizontal="center"/>
    </xf>
    <xf numFmtId="20" fontId="1" fillId="10" borderId="1" xfId="0" applyNumberFormat="1" applyFont="1" applyFill="1" applyBorder="1" applyAlignment="1" applyProtection="1">
      <alignment horizontal="center" wrapText="1"/>
    </xf>
    <xf numFmtId="14" fontId="1" fillId="10" borderId="21" xfId="0" applyNumberFormat="1" applyFont="1" applyFill="1" applyBorder="1" applyAlignment="1" applyProtection="1">
      <alignment horizontal="center" wrapText="1"/>
    </xf>
    <xf numFmtId="2" fontId="0" fillId="2" borderId="20" xfId="0" applyNumberFormat="1" applyFill="1" applyBorder="1" applyAlignment="1" applyProtection="1">
      <alignment horizontal="center"/>
    </xf>
    <xf numFmtId="2" fontId="0" fillId="11" borderId="10" xfId="0" applyNumberFormat="1" applyFill="1" applyBorder="1" applyAlignment="1" applyProtection="1">
      <alignment horizontal="center"/>
    </xf>
    <xf numFmtId="2" fontId="0" fillId="2" borderId="3" xfId="0" applyNumberFormat="1" applyFill="1" applyBorder="1" applyAlignment="1" applyProtection="1">
      <alignment horizontal="center"/>
    </xf>
    <xf numFmtId="165" fontId="1" fillId="11" borderId="1" xfId="0" applyNumberFormat="1" applyFont="1" applyFill="1" applyBorder="1" applyAlignment="1" applyProtection="1">
      <alignment horizontal="center" wrapText="1"/>
    </xf>
    <xf numFmtId="1" fontId="1" fillId="11" borderId="1" xfId="0" applyNumberFormat="1" applyFont="1" applyFill="1" applyBorder="1" applyAlignment="1" applyProtection="1">
      <alignment horizontal="center" wrapText="1"/>
    </xf>
    <xf numFmtId="1" fontId="1" fillId="2" borderId="1" xfId="0" applyNumberFormat="1" applyFont="1" applyFill="1" applyBorder="1" applyAlignment="1" applyProtection="1">
      <alignment horizontal="center"/>
    </xf>
    <xf numFmtId="49" fontId="1" fillId="11" borderId="1" xfId="0" applyNumberFormat="1" applyFont="1" applyFill="1" applyBorder="1" applyAlignment="1" applyProtection="1">
      <alignment horizontal="center" wrapText="1"/>
    </xf>
    <xf numFmtId="2" fontId="1" fillId="11" borderId="1" xfId="0" applyNumberFormat="1" applyFont="1" applyFill="1" applyBorder="1" applyAlignment="1" applyProtection="1">
      <alignment horizontal="center" wrapText="1"/>
    </xf>
    <xf numFmtId="165" fontId="1" fillId="11" borderId="10" xfId="0" applyNumberFormat="1" applyFont="1" applyFill="1" applyBorder="1" applyAlignment="1" applyProtection="1">
      <alignment horizontal="center" wrapText="1"/>
    </xf>
    <xf numFmtId="1" fontId="1" fillId="11" borderId="10" xfId="0" applyNumberFormat="1" applyFont="1" applyFill="1" applyBorder="1" applyAlignment="1" applyProtection="1">
      <alignment horizontal="center" wrapText="1"/>
    </xf>
    <xf numFmtId="1" fontId="1" fillId="2" borderId="10" xfId="0" applyNumberFormat="1" applyFont="1" applyFill="1" applyBorder="1" applyAlignment="1" applyProtection="1">
      <alignment horizontal="center"/>
    </xf>
    <xf numFmtId="49" fontId="1" fillId="11" borderId="10" xfId="0" applyNumberFormat="1" applyFont="1" applyFill="1" applyBorder="1" applyAlignment="1" applyProtection="1">
      <alignment horizontal="center" wrapText="1"/>
    </xf>
    <xf numFmtId="2" fontId="1" fillId="11" borderId="10" xfId="0" applyNumberFormat="1" applyFont="1" applyFill="1" applyBorder="1" applyAlignment="1" applyProtection="1">
      <alignment horizontal="center" wrapText="1"/>
    </xf>
    <xf numFmtId="2" fontId="1" fillId="2" borderId="11" xfId="0" applyNumberFormat="1" applyFont="1" applyFill="1" applyBorder="1" applyAlignment="1" applyProtection="1">
      <alignment horizontal="centerContinuous" wrapText="1"/>
    </xf>
    <xf numFmtId="1" fontId="0" fillId="2" borderId="22" xfId="0" applyNumberFormat="1" applyFill="1" applyBorder="1" applyAlignment="1" applyProtection="1">
      <alignment horizontal="center"/>
    </xf>
    <xf numFmtId="2" fontId="0" fillId="2" borderId="32" xfId="0" applyNumberFormat="1" applyFill="1" applyBorder="1" applyAlignment="1" applyProtection="1">
      <alignment horizontal="center"/>
    </xf>
    <xf numFmtId="1" fontId="1" fillId="3" borderId="1" xfId="0" applyNumberFormat="1" applyFont="1" applyFill="1" applyBorder="1" applyAlignment="1" applyProtection="1">
      <alignment horizontal="center" wrapText="1"/>
    </xf>
    <xf numFmtId="1" fontId="1" fillId="3" borderId="10" xfId="0" applyNumberFormat="1" applyFont="1" applyFill="1" applyBorder="1" applyAlignment="1" applyProtection="1">
      <alignment horizontal="center" wrapText="1"/>
    </xf>
    <xf numFmtId="1" fontId="1" fillId="4" borderId="1" xfId="0" applyNumberFormat="1" applyFont="1" applyFill="1" applyBorder="1" applyAlignment="1" applyProtection="1">
      <alignment horizontal="center"/>
    </xf>
    <xf numFmtId="1" fontId="1" fillId="4" borderId="10" xfId="0" applyNumberFormat="1" applyFont="1" applyFill="1" applyBorder="1" applyAlignment="1" applyProtection="1">
      <alignment horizontal="center" wrapText="1"/>
    </xf>
    <xf numFmtId="14" fontId="1" fillId="4" borderId="26" xfId="0" applyNumberFormat="1" applyFont="1" applyFill="1" applyBorder="1" applyAlignment="1" applyProtection="1">
      <alignment horizontal="center"/>
    </xf>
    <xf numFmtId="165" fontId="1" fillId="11" borderId="14" xfId="0" applyNumberFormat="1" applyFont="1" applyFill="1" applyBorder="1" applyAlignment="1" applyProtection="1">
      <alignment horizontal="center" wrapText="1"/>
    </xf>
    <xf numFmtId="165" fontId="1" fillId="11" borderId="14" xfId="0" applyNumberFormat="1" applyFont="1" applyFill="1" applyBorder="1" applyAlignment="1" applyProtection="1">
      <alignment horizontal="center"/>
    </xf>
    <xf numFmtId="2" fontId="1" fillId="4" borderId="14" xfId="0" applyNumberFormat="1" applyFont="1" applyFill="1" applyBorder="1" applyAlignment="1" applyProtection="1">
      <alignment horizontal="center"/>
    </xf>
    <xf numFmtId="1" fontId="1" fillId="11" borderId="14" xfId="0" applyNumberFormat="1" applyFont="1" applyFill="1" applyBorder="1" applyAlignment="1" applyProtection="1">
      <alignment horizontal="center" wrapText="1"/>
    </xf>
    <xf numFmtId="1" fontId="1" fillId="4" borderId="14" xfId="0" applyNumberFormat="1" applyFont="1" applyFill="1" applyBorder="1" applyAlignment="1" applyProtection="1">
      <alignment horizontal="center"/>
    </xf>
    <xf numFmtId="49" fontId="1" fillId="11" borderId="14" xfId="0" applyNumberFormat="1" applyFont="1" applyFill="1" applyBorder="1" applyAlignment="1" applyProtection="1">
      <alignment horizontal="center" wrapText="1"/>
    </xf>
    <xf numFmtId="2" fontId="1" fillId="11" borderId="14" xfId="0" applyNumberFormat="1" applyFont="1" applyFill="1" applyBorder="1" applyAlignment="1" applyProtection="1">
      <alignment horizontal="center" wrapText="1"/>
    </xf>
    <xf numFmtId="165" fontId="1" fillId="11" borderId="1" xfId="0" applyNumberFormat="1" applyFont="1" applyFill="1" applyBorder="1" applyAlignment="1" applyProtection="1">
      <alignment horizontal="center"/>
    </xf>
    <xf numFmtId="49" fontId="1" fillId="11" borderId="1" xfId="0" applyNumberFormat="1" applyFont="1" applyFill="1" applyBorder="1" applyAlignment="1" applyProtection="1">
      <alignment horizontal="center"/>
    </xf>
    <xf numFmtId="2" fontId="1" fillId="11" borderId="1" xfId="0" applyNumberFormat="1" applyFont="1" applyFill="1" applyBorder="1" applyAlignment="1" applyProtection="1">
      <alignment horizontal="center"/>
    </xf>
    <xf numFmtId="14" fontId="1" fillId="4" borderId="30" xfId="0" applyNumberFormat="1" applyFont="1" applyFill="1" applyBorder="1" applyAlignment="1" applyProtection="1">
      <alignment horizontal="center"/>
    </xf>
    <xf numFmtId="165" fontId="1" fillId="11" borderId="11" xfId="0" applyNumberFormat="1" applyFont="1" applyFill="1" applyBorder="1" applyAlignment="1" applyProtection="1">
      <alignment horizontal="center" wrapText="1"/>
    </xf>
    <xf numFmtId="2" fontId="1" fillId="4" borderId="11" xfId="0" applyNumberFormat="1" applyFont="1" applyFill="1" applyBorder="1" applyAlignment="1" applyProtection="1">
      <alignment horizontal="center"/>
    </xf>
    <xf numFmtId="1" fontId="1" fillId="11" borderId="11" xfId="0" applyNumberFormat="1" applyFont="1" applyFill="1" applyBorder="1" applyAlignment="1" applyProtection="1">
      <alignment horizontal="center" wrapText="1"/>
    </xf>
    <xf numFmtId="1" fontId="1" fillId="4" borderId="11" xfId="0" applyNumberFormat="1" applyFont="1" applyFill="1" applyBorder="1" applyAlignment="1" applyProtection="1">
      <alignment horizontal="center"/>
    </xf>
    <xf numFmtId="2" fontId="1" fillId="11" borderId="11" xfId="0" applyNumberFormat="1" applyFont="1" applyFill="1" applyBorder="1" applyAlignment="1" applyProtection="1">
      <alignment horizontal="center" wrapText="1"/>
    </xf>
    <xf numFmtId="1" fontId="1" fillId="5" borderId="14" xfId="0" applyNumberFormat="1" applyFont="1" applyFill="1" applyBorder="1" applyAlignment="1" applyProtection="1">
      <alignment horizontal="center" wrapText="1"/>
    </xf>
    <xf numFmtId="1" fontId="1" fillId="5" borderId="10" xfId="0" applyNumberFormat="1" applyFont="1" applyFill="1" applyBorder="1" applyAlignment="1" applyProtection="1">
      <alignment horizontal="center" wrapText="1"/>
    </xf>
    <xf numFmtId="14" fontId="1" fillId="5" borderId="26" xfId="0" applyNumberFormat="1" applyFont="1" applyFill="1" applyBorder="1" applyAlignment="1" applyProtection="1">
      <alignment horizontal="center"/>
    </xf>
    <xf numFmtId="49" fontId="1" fillId="5" borderId="14" xfId="0" applyNumberFormat="1" applyFont="1" applyFill="1" applyBorder="1" applyAlignment="1" applyProtection="1">
      <alignment horizontal="center"/>
    </xf>
    <xf numFmtId="2" fontId="1" fillId="5" borderId="14" xfId="0" applyNumberFormat="1" applyFont="1" applyFill="1" applyBorder="1" applyAlignment="1" applyProtection="1">
      <alignment horizontal="center"/>
    </xf>
    <xf numFmtId="14" fontId="1" fillId="5" borderId="30" xfId="0" applyNumberFormat="1" applyFont="1" applyFill="1" applyBorder="1" applyAlignment="1" applyProtection="1">
      <alignment horizontal="center"/>
    </xf>
    <xf numFmtId="2" fontId="1" fillId="11" borderId="10" xfId="0" applyNumberFormat="1" applyFont="1" applyFill="1" applyBorder="1" applyAlignment="1" applyProtection="1">
      <alignment horizontal="center"/>
    </xf>
    <xf numFmtId="2" fontId="1" fillId="11" borderId="11" xfId="0" applyNumberFormat="1" applyFont="1" applyFill="1" applyBorder="1" applyAlignment="1" applyProtection="1">
      <alignment horizontal="center"/>
    </xf>
    <xf numFmtId="1" fontId="1" fillId="6" borderId="1" xfId="0" applyNumberFormat="1" applyFont="1" applyFill="1" applyBorder="1" applyAlignment="1" applyProtection="1">
      <alignment horizontal="center" wrapText="1"/>
    </xf>
    <xf numFmtId="1" fontId="1" fillId="6" borderId="10" xfId="0" applyNumberFormat="1" applyFont="1" applyFill="1" applyBorder="1" applyAlignment="1" applyProtection="1">
      <alignment horizontal="center" wrapText="1"/>
    </xf>
    <xf numFmtId="1" fontId="1" fillId="6" borderId="1" xfId="0" applyNumberFormat="1" applyFont="1" applyFill="1" applyBorder="1" applyAlignment="1" applyProtection="1">
      <alignment horizontal="center"/>
    </xf>
    <xf numFmtId="1" fontId="1" fillId="7" borderId="10" xfId="0" applyNumberFormat="1" applyFont="1" applyFill="1" applyBorder="1" applyAlignment="1" applyProtection="1">
      <alignment horizontal="center" wrapText="1"/>
    </xf>
    <xf numFmtId="1" fontId="1" fillId="7" borderId="1" xfId="0" applyNumberFormat="1" applyFont="1" applyFill="1" applyBorder="1" applyAlignment="1" applyProtection="1">
      <alignment horizontal="center" wrapText="1"/>
    </xf>
    <xf numFmtId="14" fontId="1" fillId="7" borderId="21" xfId="0" applyNumberFormat="1" applyFont="1" applyFill="1" applyBorder="1" applyAlignment="1" applyProtection="1">
      <alignment horizontal="center"/>
    </xf>
    <xf numFmtId="165" fontId="1" fillId="11" borderId="21" xfId="0" applyNumberFormat="1" applyFont="1" applyFill="1" applyBorder="1" applyAlignment="1" applyProtection="1">
      <alignment horizontal="center" wrapText="1"/>
    </xf>
    <xf numFmtId="2" fontId="1" fillId="7" borderId="21" xfId="0" applyNumberFormat="1" applyFont="1" applyFill="1" applyBorder="1" applyAlignment="1" applyProtection="1">
      <alignment horizontal="center" wrapText="1"/>
    </xf>
    <xf numFmtId="1" fontId="1" fillId="11" borderId="21" xfId="0" applyNumberFormat="1" applyFont="1" applyFill="1" applyBorder="1" applyAlignment="1" applyProtection="1">
      <alignment horizontal="center" wrapText="1"/>
    </xf>
    <xf numFmtId="1" fontId="1" fillId="7" borderId="21" xfId="0" applyNumberFormat="1" applyFont="1" applyFill="1" applyBorder="1" applyAlignment="1" applyProtection="1">
      <alignment horizontal="center" wrapText="1"/>
    </xf>
    <xf numFmtId="1" fontId="0" fillId="7" borderId="21" xfId="0" applyNumberFormat="1" applyFont="1" applyFill="1" applyBorder="1" applyAlignment="1" applyProtection="1">
      <alignment horizontal="center" wrapText="1"/>
    </xf>
    <xf numFmtId="2" fontId="0" fillId="7" borderId="21" xfId="0" applyNumberFormat="1" applyFont="1" applyFill="1" applyBorder="1" applyAlignment="1" applyProtection="1">
      <alignment horizontal="center" wrapText="1"/>
    </xf>
    <xf numFmtId="2" fontId="1" fillId="11" borderId="21" xfId="0" applyNumberFormat="1" applyFont="1" applyFill="1" applyBorder="1" applyAlignment="1" applyProtection="1">
      <alignment horizontal="center" wrapText="1"/>
    </xf>
    <xf numFmtId="14" fontId="1" fillId="7" borderId="23" xfId="0" applyNumberFormat="1" applyFont="1" applyFill="1" applyBorder="1" applyAlignment="1" applyProtection="1">
      <alignment horizontal="center"/>
    </xf>
    <xf numFmtId="14" fontId="1" fillId="7" borderId="14" xfId="0" applyNumberFormat="1" applyFont="1" applyFill="1" applyBorder="1" applyAlignment="1" applyProtection="1">
      <alignment horizontal="centerContinuous"/>
    </xf>
    <xf numFmtId="14" fontId="1" fillId="7" borderId="34" xfId="0" applyNumberFormat="1" applyFont="1" applyFill="1" applyBorder="1" applyAlignment="1" applyProtection="1">
      <alignment horizontal="center"/>
    </xf>
    <xf numFmtId="14" fontId="1" fillId="7" borderId="1" xfId="0" applyNumberFormat="1" applyFont="1" applyFill="1" applyBorder="1" applyAlignment="1" applyProtection="1">
      <alignment horizontal="centerContinuous"/>
    </xf>
    <xf numFmtId="14" fontId="1" fillId="7" borderId="35" xfId="0" applyNumberFormat="1" applyFont="1" applyFill="1" applyBorder="1" applyAlignment="1" applyProtection="1">
      <alignment horizontal="center"/>
    </xf>
    <xf numFmtId="14" fontId="1" fillId="7" borderId="10" xfId="0" applyNumberFormat="1" applyFont="1" applyFill="1" applyBorder="1" applyAlignment="1" applyProtection="1">
      <alignment horizontal="centerContinuous"/>
    </xf>
    <xf numFmtId="49" fontId="1" fillId="11" borderId="10" xfId="0" applyNumberFormat="1" applyFont="1" applyFill="1" applyBorder="1" applyAlignment="1" applyProtection="1">
      <alignment horizontal="center"/>
    </xf>
    <xf numFmtId="2" fontId="1" fillId="7" borderId="11" xfId="0" applyNumberFormat="1" applyFont="1" applyFill="1" applyBorder="1" applyAlignment="1" applyProtection="1">
      <alignment horizontal="center" wrapText="1"/>
    </xf>
    <xf numFmtId="1" fontId="1" fillId="7" borderId="11" xfId="0" applyNumberFormat="1" applyFont="1" applyFill="1" applyBorder="1" applyAlignment="1" applyProtection="1">
      <alignment horizontal="center" wrapText="1"/>
    </xf>
    <xf numFmtId="1" fontId="1" fillId="8" borderId="1" xfId="0" applyNumberFormat="1" applyFont="1" applyFill="1" applyBorder="1" applyAlignment="1" applyProtection="1">
      <alignment horizontal="center" wrapText="1"/>
    </xf>
    <xf numFmtId="1" fontId="1" fillId="8" borderId="10" xfId="0" applyNumberFormat="1" applyFont="1" applyFill="1" applyBorder="1" applyAlignment="1" applyProtection="1">
      <alignment horizontal="center" wrapText="1"/>
    </xf>
    <xf numFmtId="1" fontId="1" fillId="3" borderId="14" xfId="0" applyNumberFormat="1" applyFont="1" applyFill="1" applyBorder="1" applyAlignment="1" applyProtection="1">
      <alignment horizontal="center" wrapText="1"/>
    </xf>
    <xf numFmtId="1" fontId="1" fillId="11" borderId="1" xfId="0" applyNumberFormat="1" applyFont="1" applyFill="1" applyBorder="1" applyAlignment="1" applyProtection="1">
      <alignment horizontal="center"/>
    </xf>
    <xf numFmtId="165" fontId="1" fillId="11" borderId="10" xfId="0" applyNumberFormat="1" applyFont="1" applyFill="1" applyBorder="1" applyAlignment="1" applyProtection="1">
      <alignment horizontal="center"/>
    </xf>
    <xf numFmtId="1" fontId="1" fillId="11" borderId="10" xfId="0" applyNumberFormat="1" applyFont="1" applyFill="1" applyBorder="1" applyAlignment="1" applyProtection="1">
      <alignment horizontal="center"/>
    </xf>
    <xf numFmtId="14" fontId="1" fillId="3" borderId="26" xfId="0" applyNumberFormat="1" applyFont="1" applyFill="1" applyBorder="1" applyAlignment="1" applyProtection="1">
      <alignment horizontal="center"/>
    </xf>
    <xf numFmtId="14" fontId="1" fillId="3" borderId="14" xfId="0" applyNumberFormat="1" applyFont="1" applyFill="1" applyBorder="1" applyAlignment="1" applyProtection="1">
      <alignment horizontal="centerContinuous"/>
    </xf>
    <xf numFmtId="49" fontId="1" fillId="11" borderId="14" xfId="0" applyNumberFormat="1" applyFont="1" applyFill="1" applyBorder="1" applyAlignment="1" applyProtection="1">
      <alignment horizontal="center"/>
    </xf>
    <xf numFmtId="2" fontId="1" fillId="11" borderId="14" xfId="0" applyNumberFormat="1" applyFont="1" applyFill="1" applyBorder="1" applyAlignment="1" applyProtection="1">
      <alignment horizontal="center"/>
    </xf>
    <xf numFmtId="14" fontId="1" fillId="3" borderId="28" xfId="0" applyNumberFormat="1" applyFont="1" applyFill="1" applyBorder="1" applyAlignment="1" applyProtection="1">
      <alignment horizontal="center"/>
    </xf>
    <xf numFmtId="14" fontId="1" fillId="3" borderId="1" xfId="0" applyNumberFormat="1" applyFont="1" applyFill="1" applyBorder="1" applyAlignment="1" applyProtection="1">
      <alignment horizontal="centerContinuous"/>
    </xf>
    <xf numFmtId="14" fontId="1" fillId="3" borderId="30" xfId="0" applyNumberFormat="1" applyFont="1" applyFill="1" applyBorder="1" applyAlignment="1" applyProtection="1">
      <alignment horizontal="center"/>
    </xf>
    <xf numFmtId="14" fontId="1" fillId="3" borderId="10" xfId="0" applyNumberFormat="1" applyFont="1" applyFill="1" applyBorder="1" applyAlignment="1" applyProtection="1">
      <alignment horizontal="centerContinuous"/>
    </xf>
    <xf numFmtId="14" fontId="1" fillId="3" borderId="11" xfId="0" applyNumberFormat="1" applyFont="1" applyFill="1" applyBorder="1" applyAlignment="1" applyProtection="1">
      <alignment horizontal="centerContinuous"/>
    </xf>
    <xf numFmtId="1" fontId="1" fillId="3" borderId="11" xfId="0" applyNumberFormat="1" applyFont="1" applyFill="1" applyBorder="1" applyAlignment="1" applyProtection="1">
      <alignment horizontal="center" wrapText="1"/>
    </xf>
    <xf numFmtId="1" fontId="1" fillId="9" borderId="1" xfId="0" applyNumberFormat="1" applyFont="1" applyFill="1" applyBorder="1" applyAlignment="1" applyProtection="1">
      <alignment horizontal="center" wrapText="1"/>
    </xf>
    <xf numFmtId="1" fontId="1" fillId="9" borderId="10" xfId="0" applyNumberFormat="1" applyFont="1" applyFill="1" applyBorder="1" applyAlignment="1" applyProtection="1">
      <alignment horizontal="center" wrapText="1"/>
    </xf>
    <xf numFmtId="1" fontId="1" fillId="4" borderId="14" xfId="0" applyNumberFormat="1" applyFont="1" applyFill="1" applyBorder="1" applyAlignment="1" applyProtection="1">
      <alignment horizontal="center" wrapText="1"/>
    </xf>
    <xf numFmtId="1" fontId="1" fillId="4" borderId="1" xfId="0" applyNumberFormat="1" applyFont="1" applyFill="1" applyBorder="1" applyAlignment="1" applyProtection="1">
      <alignment horizontal="center" wrapText="1"/>
    </xf>
    <xf numFmtId="0" fontId="7" fillId="0" borderId="0" xfId="0" applyFont="1" applyAlignment="1">
      <alignment horizontal="center" wrapText="1"/>
    </xf>
    <xf numFmtId="49" fontId="1" fillId="13" borderId="3" xfId="0" applyNumberFormat="1" applyFont="1" applyFill="1" applyBorder="1" applyAlignment="1" applyProtection="1">
      <alignment horizontal="left"/>
    </xf>
    <xf numFmtId="49" fontId="1" fillId="13" borderId="4" xfId="0" applyNumberFormat="1" applyFont="1" applyFill="1" applyBorder="1" applyAlignment="1" applyProtection="1">
      <alignment horizontal="left"/>
    </xf>
    <xf numFmtId="49" fontId="1" fillId="13" borderId="5" xfId="0" applyNumberFormat="1" applyFont="1" applyFill="1" applyBorder="1" applyAlignment="1" applyProtection="1">
      <alignment horizontal="left"/>
    </xf>
    <xf numFmtId="49" fontId="1" fillId="13" borderId="15" xfId="0" applyNumberFormat="1" applyFont="1" applyFill="1" applyBorder="1" applyAlignment="1" applyProtection="1">
      <alignment horizontal="left"/>
    </xf>
    <xf numFmtId="49" fontId="1" fillId="11" borderId="21" xfId="0" applyNumberFormat="1" applyFont="1" applyFill="1" applyBorder="1" applyAlignment="1" applyProtection="1">
      <alignment horizontal="center" wrapText="1"/>
    </xf>
    <xf numFmtId="49" fontId="1" fillId="11" borderId="11" xfId="0" applyNumberFormat="1" applyFont="1" applyFill="1" applyBorder="1" applyAlignment="1" applyProtection="1">
      <alignment horizontal="center" wrapText="1"/>
    </xf>
    <xf numFmtId="0" fontId="5" fillId="0" borderId="7" xfId="0" applyFont="1" applyBorder="1" applyAlignment="1" applyProtection="1">
      <alignment horizontal="centerContinuous"/>
    </xf>
    <xf numFmtId="0" fontId="5" fillId="0" borderId="16" xfId="0" applyFont="1" applyBorder="1" applyAlignment="1" applyProtection="1">
      <alignment horizontal="centerContinuous"/>
    </xf>
    <xf numFmtId="0" fontId="5" fillId="0" borderId="17" xfId="0" applyFont="1" applyBorder="1" applyAlignment="1" applyProtection="1">
      <alignment horizontal="centerContinuous"/>
    </xf>
    <xf numFmtId="0" fontId="0" fillId="0" borderId="0" xfId="0" applyAlignment="1">
      <alignment horizontal="center"/>
    </xf>
    <xf numFmtId="0" fontId="0" fillId="2" borderId="4" xfId="0" applyFill="1" applyBorder="1" applyAlignment="1">
      <alignment horizontal="center" wrapText="1"/>
    </xf>
    <xf numFmtId="0" fontId="0" fillId="2" borderId="5" xfId="0" applyFill="1" applyBorder="1" applyAlignment="1">
      <alignment horizontal="center" wrapText="1"/>
    </xf>
    <xf numFmtId="49" fontId="1" fillId="11" borderId="8" xfId="0" applyNumberFormat="1" applyFont="1" applyFill="1" applyBorder="1" applyAlignment="1">
      <alignment horizontal="center" wrapText="1"/>
    </xf>
    <xf numFmtId="49" fontId="1" fillId="11" borderId="9" xfId="0" applyNumberFormat="1" applyFont="1" applyFill="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7" fillId="0" borderId="21" xfId="0" applyFont="1" applyBorder="1" applyAlignment="1">
      <alignment horizontal="center" wrapText="1"/>
    </xf>
    <xf numFmtId="0" fontId="0" fillId="0" borderId="36" xfId="0" applyBorder="1" applyAlignment="1">
      <alignment horizontal="center"/>
    </xf>
    <xf numFmtId="0" fontId="0" fillId="2" borderId="1" xfId="0" applyFill="1" applyBorder="1" applyAlignment="1">
      <alignment horizontal="left" wrapText="1"/>
    </xf>
    <xf numFmtId="0" fontId="0" fillId="0" borderId="36" xfId="0" applyBorder="1" applyAlignment="1">
      <alignment horizontal="left"/>
    </xf>
    <xf numFmtId="49" fontId="1" fillId="11" borderId="37" xfId="0" applyNumberFormat="1" applyFont="1" applyFill="1" applyBorder="1" applyAlignment="1">
      <alignment horizontal="left" wrapText="1"/>
    </xf>
    <xf numFmtId="49" fontId="0" fillId="0" borderId="1" xfId="0" applyNumberFormat="1" applyBorder="1" applyAlignment="1">
      <alignment horizontal="left" wrapText="1"/>
    </xf>
    <xf numFmtId="0" fontId="0" fillId="0" borderId="1" xfId="0" applyBorder="1" applyAlignment="1">
      <alignment horizontal="left" wrapText="1"/>
    </xf>
    <xf numFmtId="49" fontId="0" fillId="0" borderId="0" xfId="0" applyNumberFormat="1" applyBorder="1"/>
    <xf numFmtId="165" fontId="0" fillId="0" borderId="0" xfId="0" applyNumberFormat="1" applyBorder="1"/>
    <xf numFmtId="20" fontId="0" fillId="0" borderId="0" xfId="0" applyNumberFormat="1" applyBorder="1"/>
    <xf numFmtId="1" fontId="0" fillId="0" borderId="0" xfId="0" applyNumberFormat="1" applyBorder="1"/>
    <xf numFmtId="0" fontId="0" fillId="0" borderId="0" xfId="0" applyBorder="1"/>
    <xf numFmtId="0" fontId="1" fillId="0" borderId="0" xfId="0" applyFont="1" applyAlignment="1">
      <alignment horizontal="left"/>
    </xf>
    <xf numFmtId="49" fontId="1" fillId="0" borderId="0" xfId="0" applyNumberFormat="1" applyFont="1" applyBorder="1" applyAlignment="1">
      <alignment horizontal="right"/>
    </xf>
    <xf numFmtId="14" fontId="1" fillId="0" borderId="0" xfId="0" applyNumberFormat="1" applyFont="1" applyBorder="1" applyAlignment="1">
      <alignment horizontal="right" wrapText="1"/>
    </xf>
    <xf numFmtId="49" fontId="0" fillId="12" borderId="6" xfId="0" applyNumberFormat="1" applyFill="1" applyBorder="1" applyAlignment="1" applyProtection="1">
      <alignment horizontal="center"/>
      <protection locked="0"/>
    </xf>
    <xf numFmtId="1" fontId="0" fillId="12" borderId="6" xfId="0" applyNumberFormat="1" applyFill="1" applyBorder="1" applyAlignment="1">
      <alignment horizontal="center"/>
    </xf>
    <xf numFmtId="1" fontId="1" fillId="0" borderId="0" xfId="0" applyNumberFormat="1" applyFont="1" applyBorder="1" applyAlignment="1">
      <alignment horizontal="left"/>
    </xf>
    <xf numFmtId="1" fontId="0" fillId="0" borderId="0" xfId="0" applyNumberFormat="1" applyFont="1" applyBorder="1"/>
    <xf numFmtId="1" fontId="0" fillId="0" borderId="7" xfId="0" applyNumberFormat="1" applyBorder="1"/>
    <xf numFmtId="2" fontId="0" fillId="0" borderId="6" xfId="0" applyNumberFormat="1" applyBorder="1"/>
    <xf numFmtId="0" fontId="1" fillId="10" borderId="1" xfId="0" applyFont="1" applyFill="1" applyBorder="1" applyAlignment="1">
      <alignment horizontal="center"/>
    </xf>
    <xf numFmtId="165" fontId="1" fillId="5" borderId="1" xfId="0" applyNumberFormat="1" applyFont="1" applyFill="1" applyBorder="1" applyAlignment="1">
      <alignment horizontal="center"/>
    </xf>
    <xf numFmtId="20" fontId="1" fillId="10" borderId="11" xfId="0" applyNumberFormat="1" applyFont="1" applyFill="1" applyBorder="1" applyAlignment="1">
      <alignment horizontal="center"/>
    </xf>
    <xf numFmtId="1" fontId="1" fillId="5" borderId="1" xfId="0" applyNumberFormat="1" applyFont="1" applyFill="1" applyBorder="1" applyAlignment="1">
      <alignment horizontal="center"/>
    </xf>
    <xf numFmtId="0" fontId="1" fillId="5" borderId="1" xfId="0" applyFont="1" applyFill="1" applyBorder="1" applyAlignment="1">
      <alignment horizontal="center"/>
    </xf>
    <xf numFmtId="14" fontId="1" fillId="10" borderId="21" xfId="0" applyNumberFormat="1" applyFont="1" applyFill="1" applyBorder="1" applyAlignment="1">
      <alignment horizontal="center"/>
    </xf>
    <xf numFmtId="165" fontId="1" fillId="5" borderId="21" xfId="0" applyNumberFormat="1" applyFont="1" applyFill="1" applyBorder="1" applyAlignment="1">
      <alignment horizontal="center" wrapText="1"/>
    </xf>
    <xf numFmtId="20" fontId="1" fillId="10" borderId="21" xfId="0" applyNumberFormat="1" applyFont="1" applyFill="1" applyBorder="1" applyAlignment="1">
      <alignment horizontal="center" wrapText="1"/>
    </xf>
    <xf numFmtId="1" fontId="1" fillId="5" borderId="21" xfId="0" applyNumberFormat="1" applyFont="1" applyFill="1" applyBorder="1" applyAlignment="1" applyProtection="1">
      <alignment horizontal="center" wrapText="1"/>
    </xf>
    <xf numFmtId="14" fontId="1" fillId="10" borderId="21" xfId="0" applyNumberFormat="1" applyFont="1" applyFill="1" applyBorder="1" applyAlignment="1">
      <alignment horizontal="center" wrapText="1"/>
    </xf>
    <xf numFmtId="165" fontId="1" fillId="5" borderId="21" xfId="0" applyNumberFormat="1" applyFont="1" applyFill="1" applyBorder="1" applyAlignment="1" applyProtection="1">
      <alignment horizontal="center" wrapText="1"/>
    </xf>
    <xf numFmtId="14" fontId="1" fillId="10" borderId="21" xfId="0" applyNumberFormat="1" applyFont="1" applyFill="1" applyBorder="1" applyAlignment="1" applyProtection="1">
      <alignment horizontal="left" wrapText="1"/>
    </xf>
    <xf numFmtId="14" fontId="1" fillId="2" borderId="38" xfId="0" applyNumberFormat="1" applyFont="1" applyFill="1" applyBorder="1" applyAlignment="1" applyProtection="1">
      <alignment horizontal="centerContinuous"/>
    </xf>
    <xf numFmtId="49" fontId="1" fillId="2" borderId="39" xfId="0" applyNumberFormat="1" applyFont="1" applyFill="1" applyBorder="1" applyAlignment="1" applyProtection="1">
      <alignment horizontal="centerContinuous"/>
    </xf>
    <xf numFmtId="2" fontId="0" fillId="2" borderId="16" xfId="0" applyNumberFormat="1" applyFill="1" applyBorder="1" applyAlignment="1">
      <alignment horizontal="center"/>
    </xf>
    <xf numFmtId="2" fontId="0" fillId="11" borderId="40" xfId="0" applyNumberFormat="1" applyFill="1" applyBorder="1" applyAlignment="1" applyProtection="1">
      <alignment horizontal="center"/>
      <protection locked="0"/>
    </xf>
    <xf numFmtId="2" fontId="0" fillId="2" borderId="17" xfId="0" applyNumberFormat="1" applyFill="1" applyBorder="1" applyAlignment="1" applyProtection="1">
      <alignment horizontal="left" wrapText="1"/>
    </xf>
    <xf numFmtId="2" fontId="0" fillId="2" borderId="3" xfId="0" applyNumberFormat="1" applyFill="1" applyBorder="1" applyAlignment="1">
      <alignment horizontal="center"/>
    </xf>
    <xf numFmtId="2" fontId="0" fillId="2" borderId="44" xfId="0" applyNumberFormat="1" applyFill="1" applyBorder="1" applyAlignment="1" applyProtection="1">
      <alignment horizontal="left"/>
    </xf>
    <xf numFmtId="14" fontId="1" fillId="2" borderId="34" xfId="0" applyNumberFormat="1" applyFont="1" applyFill="1" applyBorder="1" applyAlignment="1">
      <alignment horizontal="center"/>
    </xf>
    <xf numFmtId="2" fontId="1" fillId="2" borderId="4" xfId="0" applyNumberFormat="1" applyFont="1" applyFill="1" applyBorder="1" applyAlignment="1">
      <alignment horizontal="center" wrapText="1"/>
    </xf>
    <xf numFmtId="1" fontId="1" fillId="2" borderId="4" xfId="0" applyNumberFormat="1" applyFont="1" applyFill="1" applyBorder="1" applyAlignment="1">
      <alignment horizontal="center"/>
    </xf>
    <xf numFmtId="1" fontId="0" fillId="2" borderId="5" xfId="0" applyNumberFormat="1" applyFill="1" applyBorder="1" applyAlignment="1">
      <alignment horizontal="center"/>
    </xf>
    <xf numFmtId="2" fontId="1" fillId="11" borderId="43" xfId="0" applyNumberFormat="1" applyFont="1" applyFill="1" applyBorder="1" applyAlignment="1" applyProtection="1">
      <alignment horizontal="center" wrapText="1"/>
      <protection locked="0"/>
    </xf>
    <xf numFmtId="2" fontId="0" fillId="2" borderId="45" xfId="0" applyNumberFormat="1" applyFill="1" applyBorder="1" applyAlignment="1" applyProtection="1">
      <alignment horizontal="left"/>
    </xf>
    <xf numFmtId="165" fontId="1" fillId="11" borderId="28" xfId="0" applyNumberFormat="1" applyFont="1" applyFill="1" applyBorder="1" applyAlignment="1" applyProtection="1">
      <alignment horizontal="center" wrapText="1"/>
      <protection locked="0"/>
    </xf>
    <xf numFmtId="165" fontId="1" fillId="11" borderId="29" xfId="0" applyNumberFormat="1" applyFont="1" applyFill="1" applyBorder="1" applyAlignment="1" applyProtection="1">
      <alignment horizontal="center" wrapText="1"/>
      <protection locked="0"/>
    </xf>
    <xf numFmtId="1" fontId="1" fillId="11" borderId="28" xfId="0" applyNumberFormat="1" applyFont="1" applyFill="1" applyBorder="1" applyAlignment="1" applyProtection="1">
      <alignment horizontal="center" wrapText="1"/>
      <protection locked="0"/>
    </xf>
    <xf numFmtId="1" fontId="1" fillId="11" borderId="1" xfId="0" applyNumberFormat="1" applyFont="1" applyFill="1" applyBorder="1" applyAlignment="1" applyProtection="1">
      <alignment horizontal="center" wrapText="1"/>
      <protection locked="0"/>
    </xf>
    <xf numFmtId="1" fontId="1" fillId="11" borderId="29" xfId="0" applyNumberFormat="1" applyFont="1" applyFill="1" applyBorder="1" applyAlignment="1" applyProtection="1">
      <alignment horizontal="center" wrapText="1"/>
      <protection locked="0"/>
    </xf>
    <xf numFmtId="49" fontId="1" fillId="11" borderId="43" xfId="0" applyNumberFormat="1" applyFont="1" applyFill="1" applyBorder="1" applyAlignment="1" applyProtection="1">
      <alignment horizontal="center" wrapText="1"/>
      <protection locked="0"/>
    </xf>
    <xf numFmtId="14" fontId="1" fillId="2" borderId="46" xfId="0" applyNumberFormat="1" applyFont="1" applyFill="1" applyBorder="1" applyAlignment="1">
      <alignment horizontal="center"/>
    </xf>
    <xf numFmtId="2" fontId="1" fillId="2" borderId="15" xfId="0" applyNumberFormat="1" applyFont="1" applyFill="1" applyBorder="1" applyAlignment="1">
      <alignment horizontal="center" wrapText="1"/>
    </xf>
    <xf numFmtId="1" fontId="1" fillId="2" borderId="15" xfId="0" applyNumberFormat="1" applyFont="1" applyFill="1" applyBorder="1" applyAlignment="1">
      <alignment horizontal="center"/>
    </xf>
    <xf numFmtId="1" fontId="0" fillId="2" borderId="47" xfId="0" applyNumberFormat="1" applyFill="1" applyBorder="1" applyAlignment="1">
      <alignment horizontal="center"/>
    </xf>
    <xf numFmtId="2" fontId="0" fillId="2" borderId="48" xfId="0" applyNumberFormat="1" applyFill="1" applyBorder="1" applyAlignment="1">
      <alignment horizontal="center"/>
    </xf>
    <xf numFmtId="2" fontId="0" fillId="2" borderId="49" xfId="0" applyNumberFormat="1" applyFill="1" applyBorder="1" applyAlignment="1" applyProtection="1">
      <alignment horizontal="left"/>
    </xf>
    <xf numFmtId="14" fontId="1" fillId="2" borderId="23" xfId="0" applyNumberFormat="1" applyFont="1" applyFill="1" applyBorder="1" applyAlignment="1">
      <alignment horizontal="center"/>
    </xf>
    <xf numFmtId="2" fontId="1" fillId="2" borderId="24" xfId="0" applyNumberFormat="1" applyFont="1" applyFill="1" applyBorder="1" applyAlignment="1">
      <alignment horizontal="center" wrapText="1"/>
    </xf>
    <xf numFmtId="1" fontId="1" fillId="2" borderId="24" xfId="0" applyNumberFormat="1" applyFont="1" applyFill="1" applyBorder="1" applyAlignment="1">
      <alignment horizontal="center"/>
    </xf>
    <xf numFmtId="1" fontId="0" fillId="2" borderId="24" xfId="0" applyNumberFormat="1" applyFill="1" applyBorder="1" applyAlignment="1">
      <alignment horizontal="center"/>
    </xf>
    <xf numFmtId="2" fontId="0" fillId="2" borderId="50" xfId="0" applyNumberFormat="1" applyFill="1" applyBorder="1" applyAlignment="1">
      <alignment horizontal="center"/>
    </xf>
    <xf numFmtId="2" fontId="0" fillId="2" borderId="51" xfId="0" applyNumberFormat="1" applyFill="1" applyBorder="1" applyAlignment="1" applyProtection="1">
      <alignment horizontal="left"/>
    </xf>
    <xf numFmtId="14" fontId="1" fillId="2" borderId="35" xfId="0" applyNumberFormat="1" applyFont="1" applyFill="1" applyBorder="1" applyAlignment="1">
      <alignment horizontal="center"/>
    </xf>
    <xf numFmtId="2" fontId="1" fillId="2" borderId="19" xfId="0" applyNumberFormat="1" applyFont="1" applyFill="1" applyBorder="1" applyAlignment="1">
      <alignment horizontal="center" wrapText="1"/>
    </xf>
    <xf numFmtId="1" fontId="1" fillId="2" borderId="19" xfId="0" applyNumberFormat="1" applyFont="1" applyFill="1" applyBorder="1" applyAlignment="1">
      <alignment horizontal="center"/>
    </xf>
    <xf numFmtId="1" fontId="0" fillId="2" borderId="20" xfId="0" applyNumberFormat="1" applyFill="1" applyBorder="1" applyAlignment="1">
      <alignment horizontal="center"/>
    </xf>
    <xf numFmtId="2" fontId="0" fillId="2" borderId="18" xfId="0" applyNumberFormat="1" applyFill="1" applyBorder="1" applyAlignment="1">
      <alignment horizontal="center"/>
    </xf>
    <xf numFmtId="2" fontId="0" fillId="2" borderId="52" xfId="0" applyNumberFormat="1" applyFill="1" applyBorder="1" applyAlignment="1" applyProtection="1">
      <alignment horizontal="left"/>
    </xf>
    <xf numFmtId="14" fontId="1" fillId="2" borderId="53" xfId="0" applyNumberFormat="1" applyFont="1" applyFill="1" applyBorder="1" applyAlignment="1">
      <alignment horizontal="center"/>
    </xf>
    <xf numFmtId="2" fontId="1" fillId="2" borderId="2" xfId="0" applyNumberFormat="1" applyFont="1" applyFill="1" applyBorder="1" applyAlignment="1">
      <alignment horizontal="center" wrapText="1"/>
    </xf>
    <xf numFmtId="1" fontId="1" fillId="2" borderId="2" xfId="0" applyNumberFormat="1" applyFont="1" applyFill="1" applyBorder="1" applyAlignment="1">
      <alignment horizontal="center"/>
    </xf>
    <xf numFmtId="1" fontId="0" fillId="2" borderId="13" xfId="0" applyNumberFormat="1" applyFill="1" applyBorder="1" applyAlignment="1">
      <alignment horizontal="center"/>
    </xf>
    <xf numFmtId="2" fontId="0" fillId="2" borderId="12" xfId="0" applyNumberFormat="1" applyFill="1" applyBorder="1" applyAlignment="1">
      <alignment horizontal="center"/>
    </xf>
    <xf numFmtId="1" fontId="0" fillId="2" borderId="25" xfId="0" applyNumberFormat="1" applyFill="1" applyBorder="1" applyAlignment="1">
      <alignment horizontal="center"/>
    </xf>
    <xf numFmtId="2" fontId="0" fillId="2" borderId="22" xfId="0" applyNumberFormat="1" applyFill="1" applyBorder="1" applyAlignment="1">
      <alignment horizontal="center"/>
    </xf>
    <xf numFmtId="14" fontId="1" fillId="3" borderId="53" xfId="0" applyNumberFormat="1" applyFont="1" applyFill="1" applyBorder="1" applyAlignment="1">
      <alignment horizontal="center"/>
    </xf>
    <xf numFmtId="2" fontId="1" fillId="3" borderId="2" xfId="0" applyNumberFormat="1" applyFont="1" applyFill="1" applyBorder="1" applyAlignment="1">
      <alignment horizontal="center" wrapText="1"/>
    </xf>
    <xf numFmtId="1" fontId="1" fillId="3" borderId="2" xfId="0" applyNumberFormat="1" applyFont="1" applyFill="1" applyBorder="1" applyAlignment="1">
      <alignment horizontal="center" wrapText="1"/>
    </xf>
    <xf numFmtId="1" fontId="0" fillId="3" borderId="13" xfId="0" applyNumberFormat="1" applyFill="1" applyBorder="1" applyAlignment="1">
      <alignment horizontal="center"/>
    </xf>
    <xf numFmtId="2" fontId="0" fillId="3" borderId="12" xfId="0" applyNumberFormat="1" applyFill="1" applyBorder="1" applyAlignment="1">
      <alignment horizontal="center"/>
    </xf>
    <xf numFmtId="2" fontId="0" fillId="3" borderId="44" xfId="0" applyNumberFormat="1" applyFill="1" applyBorder="1" applyAlignment="1" applyProtection="1">
      <alignment horizontal="left"/>
    </xf>
    <xf numFmtId="14" fontId="1" fillId="3" borderId="34" xfId="0" applyNumberFormat="1" applyFont="1" applyFill="1" applyBorder="1" applyAlignment="1">
      <alignment horizontal="center"/>
    </xf>
    <xf numFmtId="2" fontId="1" fillId="3" borderId="4" xfId="0" applyNumberFormat="1" applyFont="1" applyFill="1" applyBorder="1" applyAlignment="1">
      <alignment horizontal="center" wrapText="1"/>
    </xf>
    <xf numFmtId="1" fontId="1" fillId="3" borderId="4" xfId="0" applyNumberFormat="1" applyFont="1" applyFill="1" applyBorder="1" applyAlignment="1">
      <alignment horizontal="center" wrapText="1"/>
    </xf>
    <xf numFmtId="1" fontId="0" fillId="3" borderId="5" xfId="0" applyNumberFormat="1" applyFill="1" applyBorder="1" applyAlignment="1">
      <alignment horizontal="center"/>
    </xf>
    <xf numFmtId="2" fontId="0" fillId="3" borderId="3" xfId="0" applyNumberFormat="1" applyFill="1" applyBorder="1" applyAlignment="1">
      <alignment horizontal="center"/>
    </xf>
    <xf numFmtId="2" fontId="0" fillId="3" borderId="45" xfId="0" applyNumberFormat="1" applyFill="1" applyBorder="1" applyAlignment="1" applyProtection="1">
      <alignment horizontal="left"/>
    </xf>
    <xf numFmtId="14" fontId="1" fillId="3" borderId="46" xfId="0" applyNumberFormat="1" applyFont="1" applyFill="1" applyBorder="1" applyAlignment="1">
      <alignment horizontal="center"/>
    </xf>
    <xf numFmtId="165" fontId="1" fillId="11" borderId="30" xfId="0" applyNumberFormat="1" applyFont="1" applyFill="1" applyBorder="1" applyAlignment="1" applyProtection="1">
      <alignment horizontal="center" wrapText="1"/>
      <protection locked="0"/>
    </xf>
    <xf numFmtId="165" fontId="1" fillId="11" borderId="31" xfId="0" applyNumberFormat="1" applyFont="1" applyFill="1" applyBorder="1" applyAlignment="1" applyProtection="1">
      <alignment horizontal="center" wrapText="1"/>
      <protection locked="0"/>
    </xf>
    <xf numFmtId="2" fontId="1" fillId="3" borderId="15" xfId="0" applyNumberFormat="1" applyFont="1" applyFill="1" applyBorder="1" applyAlignment="1">
      <alignment horizontal="center" wrapText="1"/>
    </xf>
    <xf numFmtId="1" fontId="1" fillId="11" borderId="30" xfId="0" applyNumberFormat="1" applyFont="1" applyFill="1" applyBorder="1" applyAlignment="1" applyProtection="1">
      <alignment horizontal="center" wrapText="1"/>
      <protection locked="0"/>
    </xf>
    <xf numFmtId="1" fontId="1" fillId="11" borderId="10" xfId="0" applyNumberFormat="1" applyFont="1" applyFill="1" applyBorder="1" applyAlignment="1" applyProtection="1">
      <alignment horizontal="center" wrapText="1"/>
      <protection locked="0"/>
    </xf>
    <xf numFmtId="1" fontId="1" fillId="11" borderId="31" xfId="0" applyNumberFormat="1" applyFont="1" applyFill="1" applyBorder="1" applyAlignment="1" applyProtection="1">
      <alignment horizontal="center" wrapText="1"/>
      <protection locked="0"/>
    </xf>
    <xf numFmtId="1" fontId="1" fillId="3" borderId="15" xfId="0" applyNumberFormat="1" applyFont="1" applyFill="1" applyBorder="1" applyAlignment="1">
      <alignment horizontal="center" wrapText="1"/>
    </xf>
    <xf numFmtId="49" fontId="1" fillId="11" borderId="54" xfId="0" applyNumberFormat="1" applyFont="1" applyFill="1" applyBorder="1" applyAlignment="1" applyProtection="1">
      <alignment horizontal="center" wrapText="1"/>
      <protection locked="0"/>
    </xf>
    <xf numFmtId="1" fontId="0" fillId="3" borderId="47" xfId="0" applyNumberFormat="1" applyFill="1" applyBorder="1" applyAlignment="1">
      <alignment horizontal="center"/>
    </xf>
    <xf numFmtId="2" fontId="0" fillId="3" borderId="48" xfId="0" applyNumberFormat="1" applyFill="1" applyBorder="1" applyAlignment="1">
      <alignment horizontal="center"/>
    </xf>
    <xf numFmtId="2" fontId="1" fillId="11" borderId="54" xfId="0" applyNumberFormat="1" applyFont="1" applyFill="1" applyBorder="1" applyAlignment="1" applyProtection="1">
      <alignment horizontal="center" wrapText="1"/>
      <protection locked="0"/>
    </xf>
    <xf numFmtId="2" fontId="0" fillId="3" borderId="49" xfId="0" applyNumberFormat="1" applyFill="1" applyBorder="1" applyAlignment="1" applyProtection="1">
      <alignment horizontal="left"/>
    </xf>
    <xf numFmtId="2" fontId="1" fillId="3" borderId="42" xfId="0" applyNumberFormat="1" applyFont="1" applyFill="1" applyBorder="1" applyAlignment="1" applyProtection="1">
      <alignment horizontal="centerContinuous"/>
    </xf>
    <xf numFmtId="2" fontId="1" fillId="11" borderId="40" xfId="0" applyNumberFormat="1" applyFont="1" applyFill="1" applyBorder="1" applyAlignment="1" applyProtection="1">
      <alignment horizontal="center" wrapText="1"/>
      <protection locked="0"/>
    </xf>
    <xf numFmtId="14" fontId="1" fillId="3" borderId="35" xfId="0" applyNumberFormat="1" applyFont="1" applyFill="1" applyBorder="1" applyAlignment="1">
      <alignment horizontal="center"/>
    </xf>
    <xf numFmtId="2" fontId="1" fillId="3" borderId="19" xfId="0" applyNumberFormat="1" applyFont="1" applyFill="1" applyBorder="1" applyAlignment="1">
      <alignment horizontal="center" wrapText="1"/>
    </xf>
    <xf numFmtId="1" fontId="1" fillId="3" borderId="19" xfId="0" applyNumberFormat="1" applyFont="1" applyFill="1" applyBorder="1" applyAlignment="1">
      <alignment horizontal="center" wrapText="1"/>
    </xf>
    <xf numFmtId="1" fontId="0" fillId="3" borderId="20" xfId="0" applyNumberFormat="1" applyFill="1" applyBorder="1" applyAlignment="1">
      <alignment horizontal="center"/>
    </xf>
    <xf numFmtId="2" fontId="0" fillId="3" borderId="18" xfId="0" applyNumberFormat="1" applyFill="1" applyBorder="1" applyAlignment="1">
      <alignment horizontal="center"/>
    </xf>
    <xf numFmtId="2" fontId="0" fillId="3" borderId="52" xfId="0" applyNumberFormat="1" applyFill="1" applyBorder="1" applyAlignment="1" applyProtection="1">
      <alignment horizontal="left"/>
    </xf>
    <xf numFmtId="14" fontId="1" fillId="3" borderId="23" xfId="0" applyNumberFormat="1" applyFont="1" applyFill="1" applyBorder="1" applyAlignment="1">
      <alignment horizontal="center"/>
    </xf>
    <xf numFmtId="2" fontId="1" fillId="3" borderId="24" xfId="0" applyNumberFormat="1" applyFont="1" applyFill="1" applyBorder="1" applyAlignment="1">
      <alignment horizontal="center" wrapText="1"/>
    </xf>
    <xf numFmtId="1" fontId="1" fillId="3" borderId="24" xfId="0" applyNumberFormat="1" applyFont="1" applyFill="1" applyBorder="1" applyAlignment="1">
      <alignment horizontal="center" wrapText="1"/>
    </xf>
    <xf numFmtId="1" fontId="0" fillId="3" borderId="25" xfId="0" applyNumberFormat="1" applyFill="1" applyBorder="1" applyAlignment="1">
      <alignment horizontal="center"/>
    </xf>
    <xf numFmtId="2" fontId="0" fillId="3" borderId="22" xfId="0" applyNumberFormat="1" applyFill="1" applyBorder="1" applyAlignment="1">
      <alignment horizontal="center"/>
    </xf>
    <xf numFmtId="2" fontId="0" fillId="3" borderId="51" xfId="0" applyNumberFormat="1" applyFill="1" applyBorder="1" applyAlignment="1" applyProtection="1">
      <alignment horizontal="left"/>
    </xf>
    <xf numFmtId="14" fontId="1" fillId="4" borderId="34" xfId="0" applyNumberFormat="1" applyFont="1" applyFill="1" applyBorder="1" applyAlignment="1">
      <alignment horizontal="center"/>
    </xf>
    <xf numFmtId="2" fontId="1" fillId="4" borderId="4" xfId="0" applyNumberFormat="1" applyFont="1" applyFill="1" applyBorder="1" applyAlignment="1">
      <alignment horizontal="center"/>
    </xf>
    <xf numFmtId="1" fontId="1" fillId="4" borderId="4" xfId="0" applyNumberFormat="1" applyFont="1" applyFill="1" applyBorder="1" applyAlignment="1">
      <alignment horizontal="center"/>
    </xf>
    <xf numFmtId="1" fontId="0" fillId="4" borderId="5" xfId="0" applyNumberFormat="1" applyFill="1" applyBorder="1" applyAlignment="1">
      <alignment horizontal="center"/>
    </xf>
    <xf numFmtId="2" fontId="0" fillId="4" borderId="3" xfId="0" applyNumberFormat="1" applyFill="1" applyBorder="1" applyAlignment="1">
      <alignment horizontal="center"/>
    </xf>
    <xf numFmtId="2" fontId="0" fillId="4" borderId="45" xfId="0" applyNumberFormat="1" applyFill="1" applyBorder="1" applyAlignment="1" applyProtection="1">
      <alignment horizontal="left"/>
    </xf>
    <xf numFmtId="14" fontId="1" fillId="4" borderId="35" xfId="0" applyNumberFormat="1" applyFont="1" applyFill="1" applyBorder="1" applyAlignment="1">
      <alignment horizontal="center"/>
    </xf>
    <xf numFmtId="2" fontId="1" fillId="4" borderId="19" xfId="0" applyNumberFormat="1" applyFont="1" applyFill="1" applyBorder="1" applyAlignment="1">
      <alignment horizontal="center" wrapText="1"/>
    </xf>
    <xf numFmtId="1" fontId="1" fillId="4" borderId="19" xfId="0" applyNumberFormat="1" applyFont="1" applyFill="1" applyBorder="1" applyAlignment="1">
      <alignment horizontal="center" wrapText="1"/>
    </xf>
    <xf numFmtId="1" fontId="0" fillId="4" borderId="20" xfId="0" applyNumberFormat="1" applyFill="1" applyBorder="1" applyAlignment="1">
      <alignment horizontal="center"/>
    </xf>
    <xf numFmtId="2" fontId="0" fillId="4" borderId="18" xfId="0" applyNumberFormat="1" applyFill="1" applyBorder="1" applyAlignment="1">
      <alignment horizontal="center"/>
    </xf>
    <xf numFmtId="2" fontId="0" fillId="4" borderId="52" xfId="0" applyNumberFormat="1" applyFill="1" applyBorder="1" applyAlignment="1" applyProtection="1">
      <alignment horizontal="left"/>
    </xf>
    <xf numFmtId="14" fontId="1" fillId="4" borderId="23" xfId="0" applyNumberFormat="1" applyFont="1" applyFill="1" applyBorder="1" applyAlignment="1">
      <alignment horizontal="center"/>
    </xf>
    <xf numFmtId="2" fontId="1" fillId="4" borderId="24" xfId="0" applyNumberFormat="1" applyFont="1" applyFill="1" applyBorder="1" applyAlignment="1">
      <alignment horizontal="center"/>
    </xf>
    <xf numFmtId="1" fontId="1" fillId="4" borderId="24" xfId="0" applyNumberFormat="1" applyFont="1" applyFill="1" applyBorder="1" applyAlignment="1">
      <alignment horizontal="center"/>
    </xf>
    <xf numFmtId="1" fontId="0" fillId="4" borderId="25" xfId="0" applyNumberFormat="1" applyFill="1" applyBorder="1" applyAlignment="1">
      <alignment horizontal="center"/>
    </xf>
    <xf numFmtId="2" fontId="0" fillId="4" borderId="22" xfId="0" applyNumberFormat="1" applyFill="1" applyBorder="1" applyAlignment="1">
      <alignment horizontal="center"/>
    </xf>
    <xf numFmtId="2" fontId="0" fillId="4" borderId="51" xfId="0" applyNumberFormat="1" applyFill="1" applyBorder="1" applyAlignment="1" applyProtection="1">
      <alignment horizontal="left"/>
    </xf>
    <xf numFmtId="2" fontId="1" fillId="4" borderId="42" xfId="0" applyNumberFormat="1" applyFont="1" applyFill="1" applyBorder="1" applyAlignment="1" applyProtection="1">
      <alignment horizontal="centerContinuous"/>
    </xf>
    <xf numFmtId="2" fontId="0" fillId="4" borderId="27" xfId="0" applyNumberFormat="1" applyFill="1" applyBorder="1" applyAlignment="1" applyProtection="1">
      <alignment horizontal="left"/>
    </xf>
    <xf numFmtId="2" fontId="0" fillId="4" borderId="51" xfId="0" applyNumberFormat="1" applyFill="1" applyBorder="1" applyAlignment="1" applyProtection="1">
      <alignment horizontal="left" wrapText="1"/>
    </xf>
    <xf numFmtId="2" fontId="0" fillId="4" borderId="44" xfId="0" applyNumberFormat="1" applyFill="1" applyBorder="1" applyAlignment="1" applyProtection="1">
      <alignment horizontal="left" wrapText="1"/>
    </xf>
    <xf numFmtId="49" fontId="1" fillId="11" borderId="54" xfId="0" applyNumberFormat="1" applyFont="1" applyFill="1" applyBorder="1" applyAlignment="1" applyProtection="1">
      <alignment horizontal="center"/>
      <protection locked="0"/>
    </xf>
    <xf numFmtId="2" fontId="1" fillId="11" borderId="54" xfId="0" applyNumberFormat="1" applyFont="1" applyFill="1" applyBorder="1" applyAlignment="1" applyProtection="1">
      <alignment horizontal="center"/>
      <protection locked="0"/>
    </xf>
    <xf numFmtId="14" fontId="1" fillId="5" borderId="53" xfId="0" applyNumberFormat="1" applyFont="1" applyFill="1" applyBorder="1" applyAlignment="1">
      <alignment horizontal="center"/>
    </xf>
    <xf numFmtId="2" fontId="1" fillId="5" borderId="2" xfId="0" applyNumberFormat="1" applyFont="1" applyFill="1" applyBorder="1" applyAlignment="1">
      <alignment horizontal="center" wrapText="1"/>
    </xf>
    <xf numFmtId="1" fontId="1" fillId="5" borderId="2" xfId="0" applyNumberFormat="1" applyFont="1" applyFill="1" applyBorder="1" applyAlignment="1">
      <alignment horizontal="center" wrapText="1"/>
    </xf>
    <xf numFmtId="1" fontId="0" fillId="5" borderId="13" xfId="0" applyNumberFormat="1" applyFill="1" applyBorder="1" applyAlignment="1">
      <alignment horizontal="center"/>
    </xf>
    <xf numFmtId="2" fontId="0" fillId="5" borderId="12" xfId="0" applyNumberFormat="1" applyFill="1" applyBorder="1" applyAlignment="1">
      <alignment horizontal="center"/>
    </xf>
    <xf numFmtId="2" fontId="0" fillId="5" borderId="44" xfId="0" applyNumberFormat="1" applyFill="1" applyBorder="1" applyAlignment="1" applyProtection="1">
      <alignment horizontal="left"/>
    </xf>
    <xf numFmtId="14" fontId="1" fillId="5" borderId="34" xfId="0" applyNumberFormat="1" applyFont="1" applyFill="1" applyBorder="1" applyAlignment="1">
      <alignment horizontal="center"/>
    </xf>
    <xf numFmtId="2" fontId="1" fillId="5" borderId="4" xfId="0" applyNumberFormat="1" applyFont="1" applyFill="1" applyBorder="1" applyAlignment="1">
      <alignment horizontal="center" wrapText="1"/>
    </xf>
    <xf numFmtId="1" fontId="1" fillId="5" borderId="4" xfId="0" applyNumberFormat="1" applyFont="1" applyFill="1" applyBorder="1" applyAlignment="1">
      <alignment horizontal="center" wrapText="1"/>
    </xf>
    <xf numFmtId="1" fontId="0" fillId="5" borderId="5" xfId="0" applyNumberFormat="1" applyFill="1" applyBorder="1" applyAlignment="1">
      <alignment horizontal="center"/>
    </xf>
    <xf numFmtId="2" fontId="0" fillId="5" borderId="3" xfId="0" applyNumberFormat="1" applyFill="1" applyBorder="1" applyAlignment="1">
      <alignment horizontal="center"/>
    </xf>
    <xf numFmtId="2" fontId="0" fillId="5" borderId="45" xfId="0" applyNumberFormat="1" applyFill="1" applyBorder="1" applyAlignment="1" applyProtection="1">
      <alignment horizontal="left"/>
    </xf>
    <xf numFmtId="14" fontId="1" fillId="5" borderId="46" xfId="0" applyNumberFormat="1" applyFont="1" applyFill="1" applyBorder="1" applyAlignment="1">
      <alignment horizontal="center"/>
    </xf>
    <xf numFmtId="2" fontId="1" fillId="5" borderId="15" xfId="0" applyNumberFormat="1" applyFont="1" applyFill="1" applyBorder="1" applyAlignment="1">
      <alignment horizontal="center" wrapText="1"/>
    </xf>
    <xf numFmtId="1" fontId="1" fillId="5" borderId="15" xfId="0" applyNumberFormat="1" applyFont="1" applyFill="1" applyBorder="1" applyAlignment="1">
      <alignment horizontal="center" wrapText="1"/>
    </xf>
    <xf numFmtId="1" fontId="0" fillId="5" borderId="47" xfId="0" applyNumberFormat="1" applyFill="1" applyBorder="1" applyAlignment="1">
      <alignment horizontal="center"/>
    </xf>
    <xf numFmtId="2" fontId="0" fillId="5" borderId="48" xfId="0" applyNumberFormat="1" applyFill="1" applyBorder="1" applyAlignment="1">
      <alignment horizontal="center"/>
    </xf>
    <xf numFmtId="2" fontId="0" fillId="5" borderId="49" xfId="0" applyNumberFormat="1" applyFill="1" applyBorder="1" applyAlignment="1" applyProtection="1">
      <alignment horizontal="left"/>
    </xf>
    <xf numFmtId="14" fontId="1" fillId="5" borderId="23" xfId="0" applyNumberFormat="1" applyFont="1" applyFill="1" applyBorder="1" applyAlignment="1">
      <alignment horizontal="center"/>
    </xf>
    <xf numFmtId="2" fontId="1" fillId="5" borderId="24" xfId="0" applyNumberFormat="1" applyFont="1" applyFill="1" applyBorder="1" applyAlignment="1">
      <alignment horizontal="center" wrapText="1"/>
    </xf>
    <xf numFmtId="1" fontId="1" fillId="5" borderId="24" xfId="0" applyNumberFormat="1" applyFont="1" applyFill="1" applyBorder="1" applyAlignment="1">
      <alignment horizontal="center" wrapText="1"/>
    </xf>
    <xf numFmtId="1" fontId="0" fillId="5" borderId="25" xfId="0" applyNumberFormat="1" applyFill="1" applyBorder="1" applyAlignment="1">
      <alignment horizontal="center"/>
    </xf>
    <xf numFmtId="2" fontId="0" fillId="5" borderId="22" xfId="0" applyNumberFormat="1" applyFill="1" applyBorder="1" applyAlignment="1">
      <alignment horizontal="center"/>
    </xf>
    <xf numFmtId="2" fontId="0" fillId="5" borderId="51" xfId="0" applyNumberFormat="1" applyFill="1" applyBorder="1" applyAlignment="1" applyProtection="1">
      <alignment horizontal="left" wrapText="1"/>
    </xf>
    <xf numFmtId="14" fontId="1" fillId="5" borderId="35" xfId="0" applyNumberFormat="1" applyFont="1" applyFill="1" applyBorder="1" applyAlignment="1">
      <alignment horizontal="center"/>
    </xf>
    <xf numFmtId="2" fontId="1" fillId="5" borderId="19" xfId="0" applyNumberFormat="1" applyFont="1" applyFill="1" applyBorder="1" applyAlignment="1">
      <alignment horizontal="center" wrapText="1"/>
    </xf>
    <xf numFmtId="1" fontId="1" fillId="5" borderId="19" xfId="0" applyNumberFormat="1" applyFont="1" applyFill="1" applyBorder="1" applyAlignment="1">
      <alignment horizontal="center" wrapText="1"/>
    </xf>
    <xf numFmtId="1" fontId="0" fillId="5" borderId="20" xfId="0" applyNumberFormat="1" applyFill="1" applyBorder="1" applyAlignment="1">
      <alignment horizontal="center"/>
    </xf>
    <xf numFmtId="2" fontId="0" fillId="5" borderId="18" xfId="0" applyNumberFormat="1" applyFill="1" applyBorder="1" applyAlignment="1">
      <alignment horizontal="center"/>
    </xf>
    <xf numFmtId="2" fontId="0" fillId="5" borderId="52" xfId="0" applyNumberFormat="1" applyFill="1" applyBorder="1" applyAlignment="1" applyProtection="1">
      <alignment horizontal="left"/>
    </xf>
    <xf numFmtId="2" fontId="0" fillId="5" borderId="44" xfId="0" applyNumberFormat="1" applyFill="1" applyBorder="1" applyAlignment="1" applyProtection="1">
      <alignment horizontal="left" wrapText="1"/>
    </xf>
    <xf numFmtId="2" fontId="1" fillId="6" borderId="54" xfId="0" applyNumberFormat="1" applyFont="1" applyFill="1" applyBorder="1" applyAlignment="1" applyProtection="1">
      <alignment horizontal="centerContinuous"/>
    </xf>
    <xf numFmtId="2" fontId="0" fillId="5" borderId="51" xfId="0" applyNumberFormat="1" applyFill="1" applyBorder="1" applyAlignment="1" applyProtection="1">
      <alignment horizontal="left"/>
    </xf>
    <xf numFmtId="2" fontId="1" fillId="5" borderId="42" xfId="0" applyNumberFormat="1" applyFont="1" applyFill="1" applyBorder="1" applyAlignment="1" applyProtection="1">
      <alignment horizontal="centerContinuous"/>
    </xf>
    <xf numFmtId="2" fontId="1" fillId="11" borderId="40" xfId="0" applyNumberFormat="1" applyFont="1" applyFill="1" applyBorder="1" applyAlignment="1" applyProtection="1">
      <alignment horizontal="center"/>
      <protection locked="0"/>
    </xf>
    <xf numFmtId="49" fontId="1" fillId="11" borderId="43" xfId="0" applyNumberFormat="1" applyFont="1" applyFill="1" applyBorder="1" applyAlignment="1" applyProtection="1">
      <alignment horizontal="center"/>
      <protection locked="0"/>
    </xf>
    <xf numFmtId="2" fontId="1" fillId="11" borderId="43" xfId="0" applyNumberFormat="1" applyFont="1" applyFill="1" applyBorder="1" applyAlignment="1" applyProtection="1">
      <alignment horizontal="center"/>
      <protection locked="0"/>
    </xf>
    <xf numFmtId="14" fontId="1" fillId="6" borderId="28" xfId="0" applyNumberFormat="1" applyFont="1" applyFill="1" applyBorder="1" applyAlignment="1" applyProtection="1">
      <alignment horizontal="center"/>
    </xf>
    <xf numFmtId="2" fontId="1" fillId="6" borderId="42" xfId="0" applyNumberFormat="1" applyFont="1" applyFill="1" applyBorder="1" applyAlignment="1" applyProtection="1">
      <alignment horizontal="centerContinuous"/>
    </xf>
    <xf numFmtId="2" fontId="0" fillId="6" borderId="29" xfId="0" applyNumberFormat="1" applyFill="1" applyBorder="1" applyAlignment="1" applyProtection="1">
      <alignment horizontal="left"/>
    </xf>
    <xf numFmtId="14" fontId="1" fillId="6" borderId="34" xfId="0" applyNumberFormat="1" applyFont="1" applyFill="1" applyBorder="1" applyAlignment="1">
      <alignment horizontal="center"/>
    </xf>
    <xf numFmtId="2" fontId="1" fillId="6" borderId="4" xfId="0" applyNumberFormat="1" applyFont="1" applyFill="1" applyBorder="1" applyAlignment="1">
      <alignment horizontal="center"/>
    </xf>
    <xf numFmtId="1" fontId="1" fillId="6" borderId="4" xfId="0" applyNumberFormat="1" applyFont="1" applyFill="1" applyBorder="1" applyAlignment="1">
      <alignment horizontal="center"/>
    </xf>
    <xf numFmtId="1" fontId="0" fillId="6" borderId="5" xfId="0" applyNumberFormat="1" applyFill="1" applyBorder="1" applyAlignment="1">
      <alignment horizontal="center"/>
    </xf>
    <xf numFmtId="2" fontId="0" fillId="6" borderId="3" xfId="0" applyNumberFormat="1" applyFill="1" applyBorder="1" applyAlignment="1">
      <alignment horizontal="center"/>
    </xf>
    <xf numFmtId="2" fontId="0" fillId="6" borderId="45" xfId="0" applyNumberFormat="1" applyFill="1" applyBorder="1" applyAlignment="1" applyProtection="1">
      <alignment horizontal="left"/>
    </xf>
    <xf numFmtId="2" fontId="1" fillId="6" borderId="4" xfId="0" applyNumberFormat="1" applyFont="1" applyFill="1" applyBorder="1" applyAlignment="1">
      <alignment horizontal="center" wrapText="1"/>
    </xf>
    <xf numFmtId="1" fontId="1" fillId="6" borderId="4" xfId="0" applyNumberFormat="1" applyFont="1" applyFill="1" applyBorder="1" applyAlignment="1">
      <alignment horizontal="center" wrapText="1"/>
    </xf>
    <xf numFmtId="14" fontId="1" fillId="6" borderId="46" xfId="0" applyNumberFormat="1" applyFont="1" applyFill="1" applyBorder="1" applyAlignment="1">
      <alignment horizontal="center"/>
    </xf>
    <xf numFmtId="2" fontId="1" fillId="6" borderId="15" xfId="0" applyNumberFormat="1" applyFont="1" applyFill="1" applyBorder="1" applyAlignment="1">
      <alignment horizontal="center" wrapText="1"/>
    </xf>
    <xf numFmtId="1" fontId="1" fillId="6" borderId="15" xfId="0" applyNumberFormat="1" applyFont="1" applyFill="1" applyBorder="1" applyAlignment="1">
      <alignment horizontal="center" wrapText="1"/>
    </xf>
    <xf numFmtId="1" fontId="0" fillId="6" borderId="47" xfId="0" applyNumberFormat="1" applyFill="1" applyBorder="1" applyAlignment="1">
      <alignment horizontal="center"/>
    </xf>
    <xf numFmtId="2" fontId="0" fillId="6" borderId="48" xfId="0" applyNumberFormat="1" applyFill="1" applyBorder="1" applyAlignment="1">
      <alignment horizontal="center"/>
    </xf>
    <xf numFmtId="2" fontId="0" fillId="6" borderId="49" xfId="0" applyNumberFormat="1" applyFill="1" applyBorder="1" applyAlignment="1" applyProtection="1">
      <alignment horizontal="left"/>
    </xf>
    <xf numFmtId="14" fontId="1" fillId="6" borderId="23" xfId="0" applyNumberFormat="1" applyFont="1" applyFill="1" applyBorder="1" applyAlignment="1">
      <alignment horizontal="center"/>
    </xf>
    <xf numFmtId="2" fontId="1" fillId="6" borderId="24" xfId="0" applyNumberFormat="1" applyFont="1" applyFill="1" applyBorder="1" applyAlignment="1">
      <alignment horizontal="center"/>
    </xf>
    <xf numFmtId="1" fontId="1" fillId="6" borderId="24" xfId="0" applyNumberFormat="1" applyFont="1" applyFill="1" applyBorder="1" applyAlignment="1">
      <alignment horizontal="center"/>
    </xf>
    <xf numFmtId="1" fontId="0" fillId="6" borderId="25" xfId="0" applyNumberFormat="1" applyFill="1" applyBorder="1" applyAlignment="1">
      <alignment horizontal="center"/>
    </xf>
    <xf numFmtId="2" fontId="0" fillId="6" borderId="22" xfId="0" applyNumberFormat="1" applyFill="1" applyBorder="1" applyAlignment="1">
      <alignment horizontal="center"/>
    </xf>
    <xf numFmtId="2" fontId="0" fillId="6" borderId="51" xfId="0" applyNumberFormat="1" applyFill="1" applyBorder="1" applyAlignment="1" applyProtection="1">
      <alignment horizontal="left"/>
    </xf>
    <xf numFmtId="14" fontId="1" fillId="6" borderId="35" xfId="0" applyNumberFormat="1" applyFont="1" applyFill="1" applyBorder="1" applyAlignment="1">
      <alignment horizontal="center"/>
    </xf>
    <xf numFmtId="2" fontId="1" fillId="6" borderId="19" xfId="0" applyNumberFormat="1" applyFont="1" applyFill="1" applyBorder="1" applyAlignment="1">
      <alignment horizontal="center" wrapText="1"/>
    </xf>
    <xf numFmtId="1" fontId="1" fillId="6" borderId="19" xfId="0" applyNumberFormat="1" applyFont="1" applyFill="1" applyBorder="1" applyAlignment="1">
      <alignment horizontal="center" wrapText="1"/>
    </xf>
    <xf numFmtId="1" fontId="0" fillId="6" borderId="20" xfId="0" applyNumberFormat="1" applyFill="1" applyBorder="1" applyAlignment="1">
      <alignment horizontal="center"/>
    </xf>
    <xf numFmtId="2" fontId="0" fillId="6" borderId="18" xfId="0" applyNumberFormat="1" applyFill="1" applyBorder="1" applyAlignment="1">
      <alignment horizontal="center"/>
    </xf>
    <xf numFmtId="2" fontId="0" fillId="6" borderId="52" xfId="0" applyNumberFormat="1" applyFill="1" applyBorder="1" applyAlignment="1" applyProtection="1">
      <alignment horizontal="left"/>
    </xf>
    <xf numFmtId="14" fontId="1" fillId="6" borderId="53" xfId="0" applyNumberFormat="1" applyFont="1" applyFill="1" applyBorder="1" applyAlignment="1">
      <alignment horizontal="center"/>
    </xf>
    <xf numFmtId="2" fontId="1" fillId="6" borderId="2" xfId="0" applyNumberFormat="1" applyFont="1" applyFill="1" applyBorder="1" applyAlignment="1">
      <alignment horizontal="center"/>
    </xf>
    <xf numFmtId="1" fontId="1" fillId="6" borderId="2" xfId="0" applyNumberFormat="1" applyFont="1" applyFill="1" applyBorder="1" applyAlignment="1">
      <alignment horizontal="center"/>
    </xf>
    <xf numFmtId="1" fontId="0" fillId="6" borderId="13" xfId="0" applyNumberFormat="1" applyFill="1" applyBorder="1" applyAlignment="1">
      <alignment horizontal="center"/>
    </xf>
    <xf numFmtId="2" fontId="0" fillId="6" borderId="12" xfId="0" applyNumberFormat="1" applyFill="1" applyBorder="1" applyAlignment="1">
      <alignment horizontal="center"/>
    </xf>
    <xf numFmtId="2" fontId="0" fillId="6" borderId="44" xfId="0" applyNumberFormat="1" applyFill="1" applyBorder="1" applyAlignment="1" applyProtection="1">
      <alignment horizontal="left"/>
    </xf>
    <xf numFmtId="14" fontId="1" fillId="6" borderId="26" xfId="0" applyNumberFormat="1" applyFont="1" applyFill="1" applyBorder="1" applyAlignment="1" applyProtection="1">
      <alignment horizontal="center"/>
    </xf>
    <xf numFmtId="2" fontId="0" fillId="6" borderId="27" xfId="0" applyNumberFormat="1" applyFill="1" applyBorder="1" applyAlignment="1" applyProtection="1">
      <alignment horizontal="left"/>
    </xf>
    <xf numFmtId="14" fontId="1" fillId="7" borderId="46" xfId="0" applyNumberFormat="1" applyFont="1" applyFill="1" applyBorder="1" applyAlignment="1">
      <alignment horizontal="center"/>
    </xf>
    <xf numFmtId="2" fontId="1" fillId="7" borderId="15" xfId="0" applyNumberFormat="1" applyFont="1" applyFill="1" applyBorder="1" applyAlignment="1">
      <alignment horizontal="center" wrapText="1"/>
    </xf>
    <xf numFmtId="1" fontId="1" fillId="7" borderId="15" xfId="0" applyNumberFormat="1" applyFont="1" applyFill="1" applyBorder="1" applyAlignment="1">
      <alignment horizontal="center" wrapText="1"/>
    </xf>
    <xf numFmtId="1" fontId="0" fillId="7" borderId="47" xfId="0" applyNumberFormat="1" applyFont="1" applyFill="1" applyBorder="1" applyAlignment="1">
      <alignment horizontal="center" wrapText="1"/>
    </xf>
    <xf numFmtId="2" fontId="0" fillId="7" borderId="48" xfId="0" applyNumberFormat="1" applyFont="1" applyFill="1" applyBorder="1" applyAlignment="1">
      <alignment horizontal="center" wrapText="1"/>
    </xf>
    <xf numFmtId="2" fontId="0" fillId="7" borderId="49" xfId="0" applyNumberFormat="1" applyFont="1" applyFill="1" applyBorder="1" applyAlignment="1" applyProtection="1">
      <alignment horizontal="left" wrapText="1"/>
    </xf>
    <xf numFmtId="14" fontId="1" fillId="7" borderId="23" xfId="0" applyNumberFormat="1" applyFont="1" applyFill="1" applyBorder="1" applyAlignment="1">
      <alignment horizontal="center"/>
    </xf>
    <xf numFmtId="2" fontId="1" fillId="7" borderId="24" xfId="0" applyNumberFormat="1" applyFont="1" applyFill="1" applyBorder="1" applyAlignment="1">
      <alignment horizontal="center" wrapText="1"/>
    </xf>
    <xf numFmtId="1" fontId="1" fillId="7" borderId="24" xfId="0" applyNumberFormat="1" applyFont="1" applyFill="1" applyBorder="1" applyAlignment="1">
      <alignment horizontal="center" wrapText="1"/>
    </xf>
    <xf numFmtId="1" fontId="0" fillId="7" borderId="25" xfId="0" applyNumberFormat="1" applyFont="1" applyFill="1" applyBorder="1" applyAlignment="1">
      <alignment horizontal="center" wrapText="1"/>
    </xf>
    <xf numFmtId="2" fontId="0" fillId="7" borderId="22" xfId="0" applyNumberFormat="1" applyFont="1" applyFill="1" applyBorder="1" applyAlignment="1">
      <alignment horizontal="center" wrapText="1"/>
    </xf>
    <xf numFmtId="2" fontId="0" fillId="7" borderId="51" xfId="0" applyNumberFormat="1" applyFont="1" applyFill="1" applyBorder="1" applyAlignment="1" applyProtection="1">
      <alignment horizontal="left" wrapText="1"/>
    </xf>
    <xf numFmtId="14" fontId="1" fillId="7" borderId="34" xfId="0" applyNumberFormat="1" applyFont="1" applyFill="1" applyBorder="1" applyAlignment="1">
      <alignment horizontal="center"/>
    </xf>
    <xf numFmtId="2" fontId="1" fillId="7" borderId="4" xfId="0" applyNumberFormat="1" applyFont="1" applyFill="1" applyBorder="1" applyAlignment="1">
      <alignment horizontal="center" wrapText="1"/>
    </xf>
    <xf numFmtId="1" fontId="1" fillId="7" borderId="4" xfId="0" applyNumberFormat="1" applyFont="1" applyFill="1" applyBorder="1" applyAlignment="1">
      <alignment horizontal="center" wrapText="1"/>
    </xf>
    <xf numFmtId="1" fontId="0" fillId="7" borderId="5" xfId="0" applyNumberFormat="1" applyFont="1" applyFill="1" applyBorder="1" applyAlignment="1">
      <alignment horizontal="center" wrapText="1"/>
    </xf>
    <xf numFmtId="2" fontId="0" fillId="7" borderId="3" xfId="0" applyNumberFormat="1" applyFont="1" applyFill="1" applyBorder="1" applyAlignment="1">
      <alignment horizontal="center" wrapText="1"/>
    </xf>
    <xf numFmtId="2" fontId="0" fillId="7" borderId="45" xfId="0" applyNumberFormat="1" applyFont="1" applyFill="1" applyBorder="1" applyAlignment="1" applyProtection="1">
      <alignment horizontal="left" wrapText="1"/>
    </xf>
    <xf numFmtId="14" fontId="1" fillId="7" borderId="35" xfId="0" applyNumberFormat="1" applyFont="1" applyFill="1" applyBorder="1" applyAlignment="1">
      <alignment horizontal="center"/>
    </xf>
    <xf numFmtId="2" fontId="1" fillId="7" borderId="19" xfId="0" applyNumberFormat="1" applyFont="1" applyFill="1" applyBorder="1" applyAlignment="1">
      <alignment horizontal="center" wrapText="1"/>
    </xf>
    <xf numFmtId="1" fontId="1" fillId="7" borderId="19" xfId="0" applyNumberFormat="1" applyFont="1" applyFill="1" applyBorder="1" applyAlignment="1">
      <alignment horizontal="center" wrapText="1"/>
    </xf>
    <xf numFmtId="1" fontId="0" fillId="7" borderId="20" xfId="0" applyNumberFormat="1" applyFont="1" applyFill="1" applyBorder="1" applyAlignment="1">
      <alignment horizontal="center" wrapText="1"/>
    </xf>
    <xf numFmtId="2" fontId="0" fillId="7" borderId="18" xfId="0" applyNumberFormat="1" applyFont="1" applyFill="1" applyBorder="1" applyAlignment="1">
      <alignment horizontal="center" wrapText="1"/>
    </xf>
    <xf numFmtId="2" fontId="0" fillId="7" borderId="52" xfId="0" applyNumberFormat="1" applyFont="1" applyFill="1" applyBorder="1" applyAlignment="1" applyProtection="1">
      <alignment horizontal="left" wrapText="1"/>
    </xf>
    <xf numFmtId="14" fontId="1" fillId="7" borderId="53" xfId="0" applyNumberFormat="1" applyFont="1" applyFill="1" applyBorder="1" applyAlignment="1">
      <alignment horizontal="center"/>
    </xf>
    <xf numFmtId="2" fontId="1" fillId="7" borderId="2" xfId="0" applyNumberFormat="1" applyFont="1" applyFill="1" applyBorder="1" applyAlignment="1">
      <alignment horizontal="center" wrapText="1"/>
    </xf>
    <xf numFmtId="1" fontId="1" fillId="7" borderId="2" xfId="0" applyNumberFormat="1" applyFont="1" applyFill="1" applyBorder="1" applyAlignment="1">
      <alignment horizontal="center" wrapText="1"/>
    </xf>
    <xf numFmtId="1" fontId="0" fillId="7" borderId="13" xfId="0" applyNumberFormat="1" applyFont="1" applyFill="1" applyBorder="1" applyAlignment="1">
      <alignment horizontal="center" wrapText="1"/>
    </xf>
    <xf numFmtId="2" fontId="0" fillId="7" borderId="12" xfId="0" applyNumberFormat="1" applyFont="1" applyFill="1" applyBorder="1" applyAlignment="1">
      <alignment horizontal="center" wrapText="1"/>
    </xf>
    <xf numFmtId="2" fontId="0" fillId="7" borderId="44" xfId="0" applyNumberFormat="1" applyFont="1" applyFill="1" applyBorder="1" applyAlignment="1" applyProtection="1">
      <alignment horizontal="left" wrapText="1"/>
    </xf>
    <xf numFmtId="14" fontId="1" fillId="8" borderId="23" xfId="0" applyNumberFormat="1" applyFont="1" applyFill="1" applyBorder="1" applyAlignment="1">
      <alignment horizontal="center"/>
    </xf>
    <xf numFmtId="2" fontId="1" fillId="8" borderId="24" xfId="0" applyNumberFormat="1" applyFont="1" applyFill="1" applyBorder="1" applyAlignment="1">
      <alignment horizontal="center" wrapText="1"/>
    </xf>
    <xf numFmtId="1" fontId="1" fillId="8" borderId="24" xfId="0" applyNumberFormat="1" applyFont="1" applyFill="1" applyBorder="1" applyAlignment="1">
      <alignment horizontal="center" wrapText="1"/>
    </xf>
    <xf numFmtId="1" fontId="0" fillId="8" borderId="25" xfId="0" applyNumberFormat="1" applyFont="1" applyFill="1" applyBorder="1" applyAlignment="1">
      <alignment horizontal="center" wrapText="1"/>
    </xf>
    <xf numFmtId="2" fontId="0" fillId="8" borderId="22" xfId="0" applyNumberFormat="1" applyFont="1" applyFill="1" applyBorder="1" applyAlignment="1">
      <alignment horizontal="center" wrapText="1"/>
    </xf>
    <xf numFmtId="2" fontId="0" fillId="8" borderId="51" xfId="0" applyNumberFormat="1" applyFont="1" applyFill="1" applyBorder="1" applyAlignment="1" applyProtection="1">
      <alignment horizontal="left" wrapText="1"/>
    </xf>
    <xf numFmtId="14" fontId="1" fillId="8" borderId="34" xfId="0" applyNumberFormat="1" applyFont="1" applyFill="1" applyBorder="1" applyAlignment="1">
      <alignment horizontal="center"/>
    </xf>
    <xf numFmtId="2" fontId="1" fillId="8" borderId="4" xfId="0" applyNumberFormat="1" applyFont="1" applyFill="1" applyBorder="1" applyAlignment="1">
      <alignment horizontal="center" wrapText="1"/>
    </xf>
    <xf numFmtId="1" fontId="1" fillId="8" borderId="4" xfId="0" applyNumberFormat="1" applyFont="1" applyFill="1" applyBorder="1" applyAlignment="1">
      <alignment horizontal="center" wrapText="1"/>
    </xf>
    <xf numFmtId="1" fontId="0" fillId="8" borderId="5" xfId="0" applyNumberFormat="1" applyFont="1" applyFill="1" applyBorder="1" applyAlignment="1">
      <alignment horizontal="center" wrapText="1"/>
    </xf>
    <xf numFmtId="2" fontId="0" fillId="8" borderId="3" xfId="0" applyNumberFormat="1" applyFont="1" applyFill="1" applyBorder="1" applyAlignment="1">
      <alignment horizontal="center" wrapText="1"/>
    </xf>
    <xf numFmtId="2" fontId="0" fillId="8" borderId="45" xfId="0" applyNumberFormat="1" applyFont="1" applyFill="1" applyBorder="1" applyAlignment="1" applyProtection="1">
      <alignment horizontal="left" wrapText="1"/>
    </xf>
    <xf numFmtId="14" fontId="1" fillId="8" borderId="35" xfId="0" applyNumberFormat="1" applyFont="1" applyFill="1" applyBorder="1" applyAlignment="1">
      <alignment horizontal="center"/>
    </xf>
    <xf numFmtId="2" fontId="1" fillId="8" borderId="19" xfId="0" applyNumberFormat="1" applyFont="1" applyFill="1" applyBorder="1" applyAlignment="1">
      <alignment horizontal="center" wrapText="1"/>
    </xf>
    <xf numFmtId="1" fontId="1" fillId="8" borderId="19" xfId="0" applyNumberFormat="1" applyFont="1" applyFill="1" applyBorder="1" applyAlignment="1">
      <alignment horizontal="center" wrapText="1"/>
    </xf>
    <xf numFmtId="1" fontId="0" fillId="8" borderId="20" xfId="0" applyNumberFormat="1" applyFont="1" applyFill="1" applyBorder="1" applyAlignment="1">
      <alignment horizontal="center" wrapText="1"/>
    </xf>
    <xf numFmtId="2" fontId="0" fillId="8" borderId="18" xfId="0" applyNumberFormat="1" applyFont="1" applyFill="1" applyBorder="1" applyAlignment="1">
      <alignment horizontal="center" wrapText="1"/>
    </xf>
    <xf numFmtId="2" fontId="0" fillId="8" borderId="52" xfId="0" applyNumberFormat="1" applyFont="1" applyFill="1" applyBorder="1" applyAlignment="1" applyProtection="1">
      <alignment horizontal="left" wrapText="1"/>
    </xf>
    <xf numFmtId="14" fontId="1" fillId="8" borderId="53" xfId="0" applyNumberFormat="1" applyFont="1" applyFill="1" applyBorder="1" applyAlignment="1">
      <alignment horizontal="center"/>
    </xf>
    <xf numFmtId="2" fontId="1" fillId="8" borderId="2" xfId="0" applyNumberFormat="1" applyFont="1" applyFill="1" applyBorder="1" applyAlignment="1">
      <alignment horizontal="center" wrapText="1"/>
    </xf>
    <xf numFmtId="1" fontId="1" fillId="8" borderId="2" xfId="0" applyNumberFormat="1" applyFont="1" applyFill="1" applyBorder="1" applyAlignment="1">
      <alignment horizontal="center" wrapText="1"/>
    </xf>
    <xf numFmtId="1" fontId="0" fillId="8" borderId="13" xfId="0" applyNumberFormat="1" applyFont="1" applyFill="1" applyBorder="1" applyAlignment="1">
      <alignment horizontal="center" wrapText="1"/>
    </xf>
    <xf numFmtId="2" fontId="0" fillId="8" borderId="12" xfId="0" applyNumberFormat="1" applyFont="1" applyFill="1" applyBorder="1" applyAlignment="1">
      <alignment horizontal="center" wrapText="1"/>
    </xf>
    <xf numFmtId="2" fontId="0" fillId="8" borderId="44" xfId="0" applyNumberFormat="1" applyFont="1" applyFill="1" applyBorder="1" applyAlignment="1" applyProtection="1">
      <alignment horizontal="left" wrapText="1"/>
    </xf>
    <xf numFmtId="14" fontId="1" fillId="8" borderId="46" xfId="0" applyNumberFormat="1" applyFont="1" applyFill="1" applyBorder="1" applyAlignment="1">
      <alignment horizontal="center"/>
    </xf>
    <xf numFmtId="2" fontId="1" fillId="8" borderId="15" xfId="0" applyNumberFormat="1" applyFont="1" applyFill="1" applyBorder="1" applyAlignment="1">
      <alignment horizontal="center" wrapText="1"/>
    </xf>
    <xf numFmtId="1" fontId="1" fillId="8" borderId="15" xfId="0" applyNumberFormat="1" applyFont="1" applyFill="1" applyBorder="1" applyAlignment="1">
      <alignment horizontal="center" wrapText="1"/>
    </xf>
    <xf numFmtId="1" fontId="0" fillId="8" borderId="47" xfId="0" applyNumberFormat="1" applyFont="1" applyFill="1" applyBorder="1" applyAlignment="1">
      <alignment horizontal="center" wrapText="1"/>
    </xf>
    <xf numFmtId="2" fontId="0" fillId="8" borderId="48" xfId="0" applyNumberFormat="1" applyFont="1" applyFill="1" applyBorder="1" applyAlignment="1">
      <alignment horizontal="center" wrapText="1"/>
    </xf>
    <xf numFmtId="2" fontId="0" fillId="8" borderId="49" xfId="0" applyNumberFormat="1" applyFont="1" applyFill="1" applyBorder="1" applyAlignment="1" applyProtection="1">
      <alignment horizontal="left" wrapText="1"/>
    </xf>
    <xf numFmtId="2" fontId="0" fillId="3" borderId="45" xfId="0" applyNumberFormat="1" applyFont="1" applyFill="1" applyBorder="1" applyAlignment="1" applyProtection="1">
      <alignment horizontal="left" wrapText="1"/>
    </xf>
    <xf numFmtId="2" fontId="0" fillId="3" borderId="49" xfId="0" applyNumberFormat="1" applyFont="1" applyFill="1" applyBorder="1" applyAlignment="1" applyProtection="1">
      <alignment horizontal="left" wrapText="1"/>
    </xf>
    <xf numFmtId="14" fontId="1" fillId="9" borderId="34" xfId="0" applyNumberFormat="1" applyFont="1" applyFill="1" applyBorder="1" applyAlignment="1">
      <alignment horizontal="center"/>
    </xf>
    <xf numFmtId="2" fontId="1" fillId="9" borderId="4" xfId="0" applyNumberFormat="1" applyFont="1" applyFill="1" applyBorder="1" applyAlignment="1">
      <alignment horizontal="center" wrapText="1"/>
    </xf>
    <xf numFmtId="1" fontId="1" fillId="9" borderId="4" xfId="0" applyNumberFormat="1" applyFont="1" applyFill="1" applyBorder="1" applyAlignment="1">
      <alignment horizontal="center" wrapText="1"/>
    </xf>
    <xf numFmtId="1" fontId="0" fillId="9" borderId="5" xfId="0" applyNumberFormat="1" applyFill="1" applyBorder="1" applyAlignment="1">
      <alignment horizontal="center"/>
    </xf>
    <xf numFmtId="2" fontId="0" fillId="9" borderId="3" xfId="0" applyNumberFormat="1" applyFill="1" applyBorder="1" applyAlignment="1">
      <alignment horizontal="center"/>
    </xf>
    <xf numFmtId="2" fontId="0" fillId="9" borderId="45" xfId="0" applyNumberFormat="1" applyFill="1" applyBorder="1" applyAlignment="1" applyProtection="1">
      <alignment horizontal="left"/>
    </xf>
    <xf numFmtId="14" fontId="1" fillId="9" borderId="35" xfId="0" applyNumberFormat="1" applyFont="1" applyFill="1" applyBorder="1" applyAlignment="1">
      <alignment horizontal="center"/>
    </xf>
    <xf numFmtId="2" fontId="1" fillId="9" borderId="19" xfId="0" applyNumberFormat="1" applyFont="1" applyFill="1" applyBorder="1" applyAlignment="1">
      <alignment horizontal="center" wrapText="1"/>
    </xf>
    <xf numFmtId="1" fontId="1" fillId="9" borderId="19" xfId="0" applyNumberFormat="1" applyFont="1" applyFill="1" applyBorder="1" applyAlignment="1">
      <alignment horizontal="center" wrapText="1"/>
    </xf>
    <xf numFmtId="1" fontId="0" fillId="9" borderId="20" xfId="0" applyNumberFormat="1" applyFill="1" applyBorder="1" applyAlignment="1">
      <alignment horizontal="center"/>
    </xf>
    <xf numFmtId="2" fontId="0" fillId="9" borderId="18" xfId="0" applyNumberFormat="1" applyFill="1" applyBorder="1" applyAlignment="1">
      <alignment horizontal="center"/>
    </xf>
    <xf numFmtId="2" fontId="0" fillId="9" borderId="52" xfId="0" applyNumberFormat="1" applyFill="1" applyBorder="1" applyAlignment="1" applyProtection="1">
      <alignment horizontal="left"/>
    </xf>
    <xf numFmtId="14" fontId="1" fillId="9" borderId="53" xfId="0" applyNumberFormat="1" applyFont="1" applyFill="1" applyBorder="1" applyAlignment="1">
      <alignment horizontal="center"/>
    </xf>
    <xf numFmtId="2" fontId="1" fillId="9" borderId="2" xfId="0" applyNumberFormat="1" applyFont="1" applyFill="1" applyBorder="1" applyAlignment="1">
      <alignment horizontal="center" wrapText="1"/>
    </xf>
    <xf numFmtId="1" fontId="1" fillId="9" borderId="2" xfId="0" applyNumberFormat="1" applyFont="1" applyFill="1" applyBorder="1" applyAlignment="1">
      <alignment horizontal="center" wrapText="1"/>
    </xf>
    <xf numFmtId="1" fontId="0" fillId="9" borderId="13" xfId="0" applyNumberFormat="1" applyFill="1" applyBorder="1" applyAlignment="1">
      <alignment horizontal="center"/>
    </xf>
    <xf numFmtId="2" fontId="0" fillId="9" borderId="12" xfId="0" applyNumberFormat="1" applyFill="1" applyBorder="1" applyAlignment="1">
      <alignment horizontal="center"/>
    </xf>
    <xf numFmtId="2" fontId="0" fillId="9" borderId="44" xfId="0" applyNumberFormat="1" applyFill="1" applyBorder="1" applyAlignment="1" applyProtection="1">
      <alignment horizontal="left"/>
    </xf>
    <xf numFmtId="14" fontId="1" fillId="9" borderId="46" xfId="0" applyNumberFormat="1" applyFont="1" applyFill="1" applyBorder="1" applyAlignment="1">
      <alignment horizontal="center"/>
    </xf>
    <xf numFmtId="2" fontId="1" fillId="9" borderId="15" xfId="0" applyNumberFormat="1" applyFont="1" applyFill="1" applyBorder="1" applyAlignment="1">
      <alignment horizontal="center" wrapText="1"/>
    </xf>
    <xf numFmtId="1" fontId="1" fillId="9" borderId="15" xfId="0" applyNumberFormat="1" applyFont="1" applyFill="1" applyBorder="1" applyAlignment="1">
      <alignment horizontal="center" wrapText="1"/>
    </xf>
    <xf numFmtId="1" fontId="0" fillId="9" borderId="47" xfId="0" applyNumberFormat="1" applyFill="1" applyBorder="1" applyAlignment="1">
      <alignment horizontal="center"/>
    </xf>
    <xf numFmtId="2" fontId="0" fillId="9" borderId="48" xfId="0" applyNumberFormat="1" applyFill="1" applyBorder="1" applyAlignment="1">
      <alignment horizontal="center"/>
    </xf>
    <xf numFmtId="2" fontId="0" fillId="9" borderId="49" xfId="0" applyNumberFormat="1" applyFill="1" applyBorder="1" applyAlignment="1" applyProtection="1">
      <alignment horizontal="left"/>
    </xf>
    <xf numFmtId="14" fontId="1" fillId="9" borderId="23" xfId="0" applyNumberFormat="1" applyFont="1" applyFill="1" applyBorder="1" applyAlignment="1">
      <alignment horizontal="center"/>
    </xf>
    <xf numFmtId="2" fontId="1" fillId="9" borderId="24" xfId="0" applyNumberFormat="1" applyFont="1" applyFill="1" applyBorder="1" applyAlignment="1">
      <alignment horizontal="center" wrapText="1"/>
    </xf>
    <xf numFmtId="1" fontId="1" fillId="9" borderId="24" xfId="0" applyNumberFormat="1" applyFont="1" applyFill="1" applyBorder="1" applyAlignment="1">
      <alignment horizontal="center" wrapText="1"/>
    </xf>
    <xf numFmtId="1" fontId="0" fillId="9" borderId="25" xfId="0" applyNumberFormat="1" applyFill="1" applyBorder="1" applyAlignment="1">
      <alignment horizontal="center"/>
    </xf>
    <xf numFmtId="2" fontId="0" fillId="9" borderId="22" xfId="0" applyNumberFormat="1" applyFill="1" applyBorder="1" applyAlignment="1">
      <alignment horizontal="center"/>
    </xf>
    <xf numFmtId="2" fontId="0" fillId="9" borderId="51" xfId="0" applyNumberFormat="1" applyFill="1" applyBorder="1" applyAlignment="1" applyProtection="1">
      <alignment horizontal="left"/>
    </xf>
    <xf numFmtId="14" fontId="1" fillId="9" borderId="26" xfId="0" applyNumberFormat="1" applyFont="1" applyFill="1" applyBorder="1" applyAlignment="1" applyProtection="1">
      <alignment horizontal="center"/>
    </xf>
    <xf numFmtId="2" fontId="1" fillId="9" borderId="42" xfId="0" applyNumberFormat="1" applyFont="1" applyFill="1" applyBorder="1" applyAlignment="1" applyProtection="1">
      <alignment horizontal="centerContinuous"/>
    </xf>
    <xf numFmtId="2" fontId="0" fillId="9" borderId="27" xfId="0" applyNumberFormat="1" applyFill="1" applyBorder="1" applyAlignment="1" applyProtection="1">
      <alignment horizontal="left"/>
    </xf>
    <xf numFmtId="14" fontId="1" fillId="4" borderId="53" xfId="0" applyNumberFormat="1" applyFont="1" applyFill="1" applyBorder="1" applyAlignment="1">
      <alignment horizontal="center"/>
    </xf>
    <xf numFmtId="2" fontId="1" fillId="4" borderId="2" xfId="0" applyNumberFormat="1" applyFont="1" applyFill="1" applyBorder="1" applyAlignment="1">
      <alignment horizontal="center" wrapText="1"/>
    </xf>
    <xf numFmtId="1" fontId="1" fillId="4" borderId="2" xfId="0" applyNumberFormat="1" applyFont="1" applyFill="1" applyBorder="1" applyAlignment="1">
      <alignment horizontal="center" wrapText="1"/>
    </xf>
    <xf numFmtId="1" fontId="0" fillId="4" borderId="13" xfId="0" applyNumberFormat="1" applyFill="1" applyBorder="1" applyAlignment="1">
      <alignment horizontal="center"/>
    </xf>
    <xf numFmtId="2" fontId="0" fillId="4" borderId="12" xfId="0" applyNumberFormat="1" applyFill="1" applyBorder="1" applyAlignment="1">
      <alignment horizontal="center"/>
    </xf>
    <xf numFmtId="2" fontId="0" fillId="4" borderId="44" xfId="0" applyNumberFormat="1" applyFill="1" applyBorder="1" applyAlignment="1" applyProtection="1">
      <alignment horizontal="left"/>
    </xf>
    <xf numFmtId="2" fontId="1" fillId="4" borderId="4" xfId="0" applyNumberFormat="1" applyFont="1" applyFill="1" applyBorder="1" applyAlignment="1">
      <alignment horizontal="center" wrapText="1"/>
    </xf>
    <xf numFmtId="1" fontId="1" fillId="4" borderId="4" xfId="0" applyNumberFormat="1" applyFont="1" applyFill="1" applyBorder="1" applyAlignment="1">
      <alignment horizontal="center" wrapText="1"/>
    </xf>
    <xf numFmtId="14" fontId="1" fillId="4" borderId="46" xfId="0" applyNumberFormat="1" applyFont="1" applyFill="1" applyBorder="1" applyAlignment="1">
      <alignment horizontal="center"/>
    </xf>
    <xf numFmtId="2" fontId="1" fillId="4" borderId="15" xfId="0" applyNumberFormat="1" applyFont="1" applyFill="1" applyBorder="1" applyAlignment="1">
      <alignment horizontal="center" wrapText="1"/>
    </xf>
    <xf numFmtId="1" fontId="1" fillId="4" borderId="15" xfId="0" applyNumberFormat="1" applyFont="1" applyFill="1" applyBorder="1" applyAlignment="1">
      <alignment horizontal="center" wrapText="1"/>
    </xf>
    <xf numFmtId="1" fontId="0" fillId="4" borderId="47" xfId="0" applyNumberFormat="1" applyFill="1" applyBorder="1" applyAlignment="1">
      <alignment horizontal="center"/>
    </xf>
    <xf numFmtId="2" fontId="0" fillId="4" borderId="48" xfId="0" applyNumberFormat="1" applyFill="1" applyBorder="1" applyAlignment="1">
      <alignment horizontal="center"/>
    </xf>
    <xf numFmtId="2" fontId="0" fillId="4" borderId="49" xfId="0" applyNumberFormat="1" applyFill="1" applyBorder="1" applyAlignment="1" applyProtection="1">
      <alignment horizontal="left"/>
    </xf>
    <xf numFmtId="2" fontId="1" fillId="4" borderId="24" xfId="0" applyNumberFormat="1" applyFont="1" applyFill="1" applyBorder="1" applyAlignment="1">
      <alignment horizontal="center" wrapText="1"/>
    </xf>
    <xf numFmtId="1" fontId="1" fillId="4" borderId="24" xfId="0" applyNumberFormat="1" applyFont="1" applyFill="1" applyBorder="1" applyAlignment="1">
      <alignment horizontal="center" wrapText="1"/>
    </xf>
    <xf numFmtId="1" fontId="1" fillId="4" borderId="12" xfId="0" applyNumberFormat="1" applyFont="1" applyFill="1" applyBorder="1" applyAlignment="1" applyProtection="1">
      <alignment horizontal="centerContinuous"/>
    </xf>
    <xf numFmtId="2" fontId="1" fillId="11" borderId="43" xfId="0" applyNumberFormat="1" applyFont="1" applyFill="1" applyBorder="1" applyAlignment="1" applyProtection="1">
      <alignment horizontal="centerContinuous"/>
      <protection locked="0"/>
    </xf>
    <xf numFmtId="49" fontId="1" fillId="13" borderId="3" xfId="0" applyNumberFormat="1" applyFont="1" applyFill="1" applyBorder="1" applyAlignment="1" applyProtection="1">
      <protection locked="0"/>
    </xf>
    <xf numFmtId="49" fontId="1" fillId="13" borderId="4" xfId="0" applyNumberFormat="1" applyFont="1" applyFill="1" applyBorder="1" applyAlignment="1" applyProtection="1">
      <protection locked="0"/>
    </xf>
    <xf numFmtId="49" fontId="1" fillId="13" borderId="5" xfId="0" applyNumberFormat="1" applyFont="1" applyFill="1" applyBorder="1" applyAlignment="1" applyProtection="1">
      <protection locked="0"/>
    </xf>
    <xf numFmtId="49" fontId="1" fillId="13" borderId="15" xfId="0" applyNumberFormat="1" applyFont="1" applyFill="1" applyBorder="1" applyAlignment="1" applyProtection="1">
      <protection locked="0"/>
    </xf>
    <xf numFmtId="0" fontId="5" fillId="0" borderId="7" xfId="0" applyFont="1" applyBorder="1" applyAlignment="1" applyProtection="1">
      <alignment horizontal="centerContinuous"/>
      <protection locked="0"/>
    </xf>
    <xf numFmtId="0" fontId="5" fillId="0" borderId="16" xfId="0" applyFont="1" applyBorder="1" applyAlignment="1" applyProtection="1">
      <alignment horizontal="centerContinuous"/>
      <protection locked="0"/>
    </xf>
    <xf numFmtId="0" fontId="5" fillId="0" borderId="17" xfId="0" applyFont="1" applyBorder="1" applyAlignment="1" applyProtection="1">
      <alignment horizontal="centerContinuous"/>
      <protection locked="0"/>
    </xf>
    <xf numFmtId="165" fontId="1" fillId="0" borderId="0" xfId="0" applyNumberFormat="1" applyFont="1" applyBorder="1" applyAlignment="1">
      <alignment horizontal="right" wrapText="1"/>
    </xf>
    <xf numFmtId="165" fontId="1" fillId="11" borderId="57" xfId="0" applyNumberFormat="1" applyFont="1" applyFill="1" applyBorder="1" applyAlignment="1" applyProtection="1">
      <alignment horizontal="center" wrapText="1"/>
      <protection locked="0"/>
    </xf>
    <xf numFmtId="165" fontId="1" fillId="11" borderId="58" xfId="0" applyNumberFormat="1" applyFont="1" applyFill="1" applyBorder="1" applyAlignment="1" applyProtection="1">
      <alignment horizontal="center" wrapText="1"/>
      <protection locked="0"/>
    </xf>
    <xf numFmtId="2" fontId="1" fillId="5" borderId="8" xfId="0" applyNumberFormat="1" applyFont="1" applyFill="1" applyBorder="1" applyAlignment="1">
      <alignment horizontal="center" wrapText="1"/>
    </xf>
    <xf numFmtId="1" fontId="1" fillId="11" borderId="57" xfId="0" applyNumberFormat="1" applyFont="1" applyFill="1" applyBorder="1" applyAlignment="1" applyProtection="1">
      <alignment horizontal="center" wrapText="1"/>
      <protection locked="0"/>
    </xf>
    <xf numFmtId="1" fontId="1" fillId="11" borderId="21" xfId="0" applyNumberFormat="1" applyFont="1" applyFill="1" applyBorder="1" applyAlignment="1" applyProtection="1">
      <alignment horizontal="center" wrapText="1"/>
      <protection locked="0"/>
    </xf>
    <xf numFmtId="1" fontId="1" fillId="11" borderId="58" xfId="0" applyNumberFormat="1" applyFont="1" applyFill="1" applyBorder="1" applyAlignment="1" applyProtection="1">
      <alignment horizontal="center" wrapText="1"/>
      <protection locked="0"/>
    </xf>
    <xf numFmtId="1" fontId="1" fillId="5" borderId="8" xfId="0" applyNumberFormat="1" applyFont="1" applyFill="1" applyBorder="1" applyAlignment="1">
      <alignment horizontal="center" wrapText="1"/>
    </xf>
    <xf numFmtId="165" fontId="1" fillId="11" borderId="41" xfId="0" applyNumberFormat="1" applyFont="1" applyFill="1" applyBorder="1" applyAlignment="1" applyProtection="1">
      <alignment horizontal="center" wrapText="1"/>
      <protection locked="0"/>
    </xf>
    <xf numFmtId="165" fontId="1" fillId="11" borderId="33" xfId="0" applyNumberFormat="1" applyFont="1" applyFill="1" applyBorder="1" applyAlignment="1" applyProtection="1">
      <alignment horizontal="center" wrapText="1"/>
      <protection locked="0"/>
    </xf>
    <xf numFmtId="1" fontId="1" fillId="11" borderId="41" xfId="0" applyNumberFormat="1" applyFont="1" applyFill="1" applyBorder="1" applyAlignment="1" applyProtection="1">
      <alignment horizontal="center" wrapText="1"/>
      <protection locked="0"/>
    </xf>
    <xf numFmtId="1" fontId="1" fillId="11" borderId="11" xfId="0" applyNumberFormat="1" applyFont="1" applyFill="1" applyBorder="1" applyAlignment="1" applyProtection="1">
      <alignment horizontal="center" wrapText="1"/>
      <protection locked="0"/>
    </xf>
    <xf numFmtId="1" fontId="1" fillId="11" borderId="33" xfId="0" applyNumberFormat="1" applyFont="1" applyFill="1" applyBorder="1" applyAlignment="1" applyProtection="1">
      <alignment horizontal="center" wrapText="1"/>
      <protection locked="0"/>
    </xf>
    <xf numFmtId="2" fontId="1" fillId="5" borderId="0" xfId="0" applyNumberFormat="1" applyFont="1" applyFill="1" applyBorder="1" applyAlignment="1">
      <alignment horizontal="center" wrapText="1"/>
    </xf>
    <xf numFmtId="1" fontId="1" fillId="5" borderId="0" xfId="0" applyNumberFormat="1" applyFont="1" applyFill="1" applyBorder="1" applyAlignment="1">
      <alignment horizontal="center" wrapText="1"/>
    </xf>
    <xf numFmtId="165" fontId="1" fillId="2" borderId="55" xfId="0" applyNumberFormat="1" applyFont="1" applyFill="1" applyBorder="1" applyAlignment="1" applyProtection="1">
      <alignment horizontal="centerContinuous"/>
    </xf>
    <xf numFmtId="165" fontId="1" fillId="2" borderId="8" xfId="0" applyNumberFormat="1" applyFont="1" applyFill="1" applyBorder="1" applyAlignment="1" applyProtection="1">
      <alignment horizontal="centerContinuous"/>
    </xf>
    <xf numFmtId="20" fontId="1" fillId="2" borderId="8" xfId="0" applyNumberFormat="1" applyFont="1" applyFill="1" applyBorder="1" applyAlignment="1" applyProtection="1">
      <alignment horizontal="centerContinuous"/>
    </xf>
    <xf numFmtId="1" fontId="1" fillId="2" borderId="55" xfId="0" applyNumberFormat="1" applyFont="1" applyFill="1" applyBorder="1" applyAlignment="1" applyProtection="1">
      <alignment horizontal="centerContinuous"/>
    </xf>
    <xf numFmtId="165" fontId="1" fillId="2" borderId="56" xfId="0" applyNumberFormat="1" applyFont="1" applyFill="1" applyBorder="1" applyAlignment="1" applyProtection="1">
      <alignment horizontal="centerContinuous"/>
    </xf>
    <xf numFmtId="14" fontId="1" fillId="2" borderId="53" xfId="0" applyNumberFormat="1" applyFont="1" applyFill="1" applyBorder="1" applyAlignment="1" applyProtection="1">
      <alignment horizontal="center"/>
    </xf>
    <xf numFmtId="49" fontId="1" fillId="11" borderId="59" xfId="0" applyNumberFormat="1" applyFont="1" applyFill="1" applyBorder="1" applyAlignment="1" applyProtection="1">
      <alignment horizontal="center" wrapText="1"/>
      <protection locked="0"/>
    </xf>
    <xf numFmtId="49" fontId="1" fillId="2" borderId="26" xfId="0" applyNumberFormat="1" applyFont="1" applyFill="1" applyBorder="1" applyAlignment="1" applyProtection="1">
      <alignment horizontal="centerContinuous"/>
    </xf>
    <xf numFmtId="49" fontId="1" fillId="3" borderId="14" xfId="0" applyNumberFormat="1" applyFont="1" applyFill="1" applyBorder="1" applyAlignment="1" applyProtection="1">
      <alignment horizontal="centerContinuous"/>
    </xf>
    <xf numFmtId="49" fontId="1" fillId="4" borderId="14" xfId="0" applyNumberFormat="1" applyFont="1" applyFill="1" applyBorder="1" applyAlignment="1" applyProtection="1">
      <alignment horizontal="centerContinuous"/>
    </xf>
    <xf numFmtId="2" fontId="1" fillId="4" borderId="2" xfId="0" applyNumberFormat="1" applyFont="1" applyFill="1" applyBorder="1" applyAlignment="1">
      <alignment horizontal="center"/>
    </xf>
    <xf numFmtId="1" fontId="1" fillId="4" borderId="2" xfId="0" applyNumberFormat="1" applyFont="1" applyFill="1" applyBorder="1" applyAlignment="1">
      <alignment horizontal="center"/>
    </xf>
    <xf numFmtId="2" fontId="1" fillId="4" borderId="60" xfId="0" applyNumberFormat="1" applyFont="1" applyFill="1" applyBorder="1" applyAlignment="1">
      <alignment horizontal="center" wrapText="1"/>
    </xf>
    <xf numFmtId="1" fontId="1" fillId="4" borderId="60" xfId="0" applyNumberFormat="1" applyFont="1" applyFill="1" applyBorder="1" applyAlignment="1">
      <alignment horizontal="center" wrapText="1"/>
    </xf>
    <xf numFmtId="49" fontId="1" fillId="11" borderId="61" xfId="0" applyNumberFormat="1" applyFont="1" applyFill="1" applyBorder="1" applyAlignment="1" applyProtection="1">
      <alignment horizontal="center" wrapText="1"/>
      <protection locked="0"/>
    </xf>
    <xf numFmtId="49" fontId="1" fillId="11" borderId="59" xfId="0" applyNumberFormat="1" applyFont="1" applyFill="1" applyBorder="1" applyAlignment="1" applyProtection="1">
      <alignment horizontal="center"/>
      <protection locked="0"/>
    </xf>
    <xf numFmtId="49" fontId="1" fillId="5" borderId="1" xfId="0" applyNumberFormat="1" applyFont="1" applyFill="1" applyBorder="1" applyAlignment="1" applyProtection="1">
      <alignment horizontal="centerContinuous"/>
    </xf>
    <xf numFmtId="49" fontId="1" fillId="11" borderId="61" xfId="0" applyNumberFormat="1" applyFont="1" applyFill="1" applyBorder="1" applyAlignment="1" applyProtection="1">
      <alignment horizontal="center"/>
      <protection locked="0"/>
    </xf>
    <xf numFmtId="49" fontId="1" fillId="6" borderId="1" xfId="0" applyNumberFormat="1" applyFont="1" applyFill="1" applyBorder="1" applyAlignment="1" applyProtection="1">
      <alignment horizontal="centerContinuous"/>
    </xf>
    <xf numFmtId="49" fontId="1" fillId="6" borderId="14" xfId="0" applyNumberFormat="1" applyFont="1" applyFill="1" applyBorder="1" applyAlignment="1" applyProtection="1">
      <alignment horizontal="centerContinuous"/>
    </xf>
    <xf numFmtId="49" fontId="1" fillId="9" borderId="14" xfId="0" applyNumberFormat="1" applyFont="1" applyFill="1" applyBorder="1" applyAlignment="1" applyProtection="1">
      <alignment horizontal="centerContinuous"/>
    </xf>
    <xf numFmtId="14" fontId="1" fillId="6" borderId="3" xfId="0" applyNumberFormat="1" applyFont="1" applyFill="1" applyBorder="1" applyAlignment="1" applyProtection="1">
      <alignment horizontal="center"/>
    </xf>
    <xf numFmtId="14" fontId="1" fillId="6" borderId="4" xfId="0" applyNumberFormat="1" applyFont="1" applyFill="1" applyBorder="1" applyAlignment="1" applyProtection="1">
      <alignment horizontal="center"/>
    </xf>
    <xf numFmtId="14" fontId="1" fillId="6" borderId="5" xfId="0" applyNumberFormat="1" applyFont="1" applyFill="1" applyBorder="1" applyAlignment="1" applyProtection="1">
      <alignment horizontal="center"/>
    </xf>
    <xf numFmtId="14" fontId="1" fillId="6" borderId="22" xfId="0" applyNumberFormat="1" applyFont="1" applyFill="1" applyBorder="1" applyAlignment="1" applyProtection="1">
      <alignment horizontal="center"/>
    </xf>
    <xf numFmtId="14" fontId="1" fillId="6" borderId="24" xfId="0" applyNumberFormat="1" applyFont="1" applyFill="1" applyBorder="1" applyAlignment="1" applyProtection="1">
      <alignment horizontal="center"/>
    </xf>
    <xf numFmtId="14" fontId="1" fillId="6" borderId="25" xfId="0" applyNumberFormat="1" applyFont="1" applyFill="1" applyBorder="1" applyAlignment="1" applyProtection="1">
      <alignment horizontal="center"/>
    </xf>
    <xf numFmtId="14" fontId="1" fillId="9" borderId="22" xfId="0" applyNumberFormat="1" applyFont="1" applyFill="1" applyBorder="1" applyAlignment="1" applyProtection="1">
      <alignment horizontal="center"/>
    </xf>
    <xf numFmtId="14" fontId="1" fillId="9" borderId="24" xfId="0" applyNumberFormat="1" applyFont="1" applyFill="1" applyBorder="1" applyAlignment="1" applyProtection="1">
      <alignment horizontal="center"/>
    </xf>
    <xf numFmtId="14" fontId="1" fillId="9" borderId="25" xfId="0" applyNumberFormat="1" applyFont="1" applyFill="1" applyBorder="1" applyAlignment="1" applyProtection="1">
      <alignment horizontal="center"/>
    </xf>
    <xf numFmtId="14" fontId="1" fillId="4" borderId="18" xfId="0" applyNumberFormat="1" applyFont="1" applyFill="1" applyBorder="1" applyAlignment="1" applyProtection="1">
      <alignment horizontal="center"/>
    </xf>
    <xf numFmtId="14" fontId="1" fillId="4" borderId="19" xfId="0" applyNumberFormat="1" applyFont="1" applyFill="1" applyBorder="1" applyAlignment="1" applyProtection="1">
      <alignment horizontal="center"/>
    </xf>
    <xf numFmtId="14" fontId="1" fillId="4" borderId="20" xfId="0" applyNumberFormat="1" applyFont="1" applyFill="1" applyBorder="1" applyAlignment="1" applyProtection="1">
      <alignment horizontal="center"/>
    </xf>
    <xf numFmtId="14" fontId="1" fillId="4" borderId="3" xfId="0" applyNumberFormat="1" applyFont="1" applyFill="1" applyBorder="1" applyAlignment="1" applyProtection="1">
      <alignment horizontal="center"/>
    </xf>
    <xf numFmtId="14" fontId="1" fillId="4" borderId="4" xfId="0" applyNumberFormat="1" applyFont="1" applyFill="1" applyBorder="1" applyAlignment="1" applyProtection="1">
      <alignment horizontal="center"/>
    </xf>
    <xf numFmtId="14" fontId="1" fillId="4" borderId="5" xfId="0" applyNumberFormat="1" applyFont="1" applyFill="1" applyBorder="1" applyAlignment="1" applyProtection="1">
      <alignment horizontal="center"/>
    </xf>
    <xf numFmtId="165" fontId="1" fillId="2" borderId="23" xfId="0" applyNumberFormat="1" applyFont="1" applyFill="1" applyBorder="1" applyAlignment="1" applyProtection="1">
      <alignment horizontal="center"/>
    </xf>
    <xf numFmtId="165" fontId="1" fillId="2" borderId="24" xfId="0" applyNumberFormat="1" applyFont="1" applyFill="1" applyBorder="1" applyAlignment="1" applyProtection="1">
      <alignment horizontal="center"/>
    </xf>
    <xf numFmtId="165" fontId="1" fillId="2" borderId="51" xfId="0" applyNumberFormat="1" applyFont="1" applyFill="1" applyBorder="1" applyAlignment="1" applyProtection="1">
      <alignment horizontal="center"/>
    </xf>
    <xf numFmtId="14" fontId="1" fillId="3" borderId="23" xfId="0" applyNumberFormat="1" applyFont="1" applyFill="1" applyBorder="1" applyAlignment="1" applyProtection="1">
      <alignment horizontal="center"/>
    </xf>
    <xf numFmtId="14" fontId="1" fillId="3" borderId="24" xfId="0" applyNumberFormat="1" applyFont="1" applyFill="1" applyBorder="1" applyAlignment="1" applyProtection="1">
      <alignment horizontal="center"/>
    </xf>
    <xf numFmtId="14" fontId="1" fillId="3" borderId="25" xfId="0" applyNumberFormat="1" applyFont="1" applyFill="1" applyBorder="1" applyAlignment="1" applyProtection="1">
      <alignment horizontal="center"/>
    </xf>
    <xf numFmtId="14" fontId="1" fillId="4" borderId="22" xfId="0" applyNumberFormat="1" applyFont="1" applyFill="1" applyBorder="1" applyAlignment="1" applyProtection="1">
      <alignment horizontal="center"/>
    </xf>
    <xf numFmtId="14" fontId="1" fillId="4" borderId="24" xfId="0" applyNumberFormat="1" applyFont="1" applyFill="1" applyBorder="1" applyAlignment="1" applyProtection="1">
      <alignment horizontal="center"/>
    </xf>
    <xf numFmtId="14" fontId="1" fillId="4" borderId="25" xfId="0" applyNumberFormat="1" applyFont="1" applyFill="1" applyBorder="1" applyAlignment="1" applyProtection="1">
      <alignment horizontal="center"/>
    </xf>
    <xf numFmtId="14" fontId="1" fillId="4" borderId="12" xfId="0" applyNumberFormat="1" applyFont="1" applyFill="1" applyBorder="1" applyAlignment="1" applyProtection="1">
      <alignment horizontal="center"/>
    </xf>
    <xf numFmtId="14" fontId="1" fillId="4" borderId="2" xfId="0" applyNumberFormat="1" applyFont="1" applyFill="1" applyBorder="1" applyAlignment="1" applyProtection="1">
      <alignment horizontal="center"/>
    </xf>
    <xf numFmtId="14" fontId="1" fillId="4" borderId="13" xfId="0" applyNumberFormat="1" applyFont="1" applyFill="1" applyBorder="1" applyAlignment="1" applyProtection="1">
      <alignment horizontal="center"/>
    </xf>
    <xf numFmtId="14" fontId="1" fillId="5" borderId="3" xfId="0" applyNumberFormat="1" applyFont="1" applyFill="1" applyBorder="1" applyAlignment="1" applyProtection="1">
      <alignment horizontal="center"/>
    </xf>
    <xf numFmtId="14" fontId="1" fillId="5" borderId="4" xfId="0" applyNumberFormat="1" applyFont="1" applyFill="1" applyBorder="1" applyAlignment="1" applyProtection="1">
      <alignment horizontal="center"/>
    </xf>
    <xf numFmtId="14" fontId="1" fillId="5" borderId="5" xfId="0" applyNumberFormat="1" applyFont="1" applyFill="1" applyBorder="1" applyAlignment="1" applyProtection="1">
      <alignment horizontal="center"/>
    </xf>
  </cellXfs>
  <cellStyles count="1">
    <cellStyle name="Normal" xfId="0" builtinId="0"/>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482DA"/>
      <color rgb="FFFFABAB"/>
      <color rgb="FFFFAFAF"/>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showRowColHeaders="0" tabSelected="1" zoomScaleNormal="100" zoomScaleSheetLayoutView="100" workbookViewId="0">
      <selection activeCell="A12" sqref="A12"/>
    </sheetView>
  </sheetViews>
  <sheetFormatPr defaultColWidth="0" defaultRowHeight="15" zeroHeight="1" x14ac:dyDescent="0.25"/>
  <cols>
    <col min="1" max="1" width="146.28515625" style="382" customWidth="1"/>
    <col min="2" max="16" width="9.140625" style="382" hidden="1" customWidth="1"/>
    <col min="17" max="16384" width="9.140625" style="382" hidden="1"/>
  </cols>
  <sheetData>
    <row r="1" spans="1:16" ht="18.399999999999999" x14ac:dyDescent="0.35">
      <c r="A1" s="391" t="s">
        <v>35</v>
      </c>
      <c r="B1" s="372"/>
      <c r="C1" s="372"/>
      <c r="D1" s="372"/>
      <c r="E1" s="372"/>
      <c r="F1" s="372"/>
      <c r="G1" s="372"/>
      <c r="H1" s="372"/>
      <c r="I1" s="372"/>
      <c r="J1" s="372"/>
      <c r="K1" s="372"/>
      <c r="L1" s="372"/>
      <c r="M1" s="372"/>
      <c r="N1" s="372"/>
      <c r="O1" s="372"/>
      <c r="P1" s="372"/>
    </row>
    <row r="2" spans="1:16" x14ac:dyDescent="0.3">
      <c r="A2" s="392"/>
    </row>
    <row r="3" spans="1:16" ht="30.4" customHeight="1" x14ac:dyDescent="0.3">
      <c r="A3" s="393" t="s">
        <v>36</v>
      </c>
      <c r="B3" s="383"/>
      <c r="C3" s="383"/>
      <c r="D3" s="383"/>
      <c r="E3" s="383"/>
      <c r="F3" s="383"/>
      <c r="G3" s="383"/>
      <c r="H3" s="383"/>
      <c r="I3" s="383"/>
      <c r="J3" s="383"/>
      <c r="K3" s="383"/>
      <c r="L3" s="383"/>
      <c r="M3" s="383"/>
      <c r="N3" s="383"/>
      <c r="O3" s="383"/>
      <c r="P3" s="384"/>
    </row>
    <row r="4" spans="1:16" ht="15.75" thickBot="1" x14ac:dyDescent="0.35">
      <c r="A4" s="394"/>
    </row>
    <row r="5" spans="1:16" ht="30.4" customHeight="1" x14ac:dyDescent="0.3">
      <c r="A5" s="395" t="s">
        <v>72</v>
      </c>
      <c r="B5" s="385"/>
      <c r="C5" s="385"/>
      <c r="D5" s="385"/>
      <c r="E5" s="385"/>
      <c r="F5" s="385"/>
      <c r="G5" s="385"/>
      <c r="H5" s="385"/>
      <c r="I5" s="385"/>
      <c r="J5" s="385"/>
      <c r="K5" s="385"/>
      <c r="L5" s="385"/>
      <c r="M5" s="385"/>
      <c r="N5" s="385"/>
      <c r="O5" s="385"/>
      <c r="P5" s="386"/>
    </row>
    <row r="6" spans="1:16" x14ac:dyDescent="0.3">
      <c r="A6" s="396" t="s">
        <v>67</v>
      </c>
      <c r="B6" s="387"/>
      <c r="C6" s="387"/>
      <c r="D6" s="387"/>
      <c r="E6" s="387"/>
      <c r="F6" s="387"/>
      <c r="G6" s="387"/>
      <c r="H6" s="387"/>
      <c r="I6" s="387"/>
      <c r="J6" s="387"/>
      <c r="K6" s="387"/>
      <c r="L6" s="387"/>
      <c r="M6" s="387"/>
      <c r="N6" s="387"/>
      <c r="O6" s="387"/>
      <c r="P6" s="388"/>
    </row>
    <row r="7" spans="1:16" ht="30.4" customHeight="1" x14ac:dyDescent="0.3">
      <c r="A7" s="396" t="s">
        <v>82</v>
      </c>
      <c r="B7" s="387"/>
      <c r="C7" s="387"/>
      <c r="D7" s="387"/>
      <c r="E7" s="387"/>
      <c r="F7" s="387"/>
      <c r="G7" s="387"/>
      <c r="H7" s="387"/>
      <c r="I7" s="387"/>
      <c r="J7" s="387"/>
      <c r="K7" s="387"/>
      <c r="L7" s="387"/>
      <c r="M7" s="387"/>
      <c r="N7" s="387"/>
      <c r="O7" s="387"/>
      <c r="P7" s="388"/>
    </row>
    <row r="8" spans="1:16" ht="15" customHeight="1" x14ac:dyDescent="0.3">
      <c r="A8" s="396" t="s">
        <v>68</v>
      </c>
      <c r="B8" s="387"/>
      <c r="C8" s="387"/>
      <c r="D8" s="387"/>
      <c r="E8" s="387"/>
      <c r="F8" s="387"/>
      <c r="G8" s="387"/>
      <c r="H8" s="387"/>
      <c r="I8" s="387"/>
      <c r="J8" s="387"/>
      <c r="K8" s="387"/>
      <c r="L8" s="387"/>
      <c r="M8" s="387"/>
      <c r="N8" s="387"/>
      <c r="O8" s="387"/>
      <c r="P8" s="388"/>
    </row>
    <row r="9" spans="1:16" ht="29.45" customHeight="1" x14ac:dyDescent="0.3">
      <c r="A9" s="396" t="s">
        <v>73</v>
      </c>
      <c r="B9" s="387"/>
      <c r="C9" s="387"/>
      <c r="D9" s="387"/>
      <c r="E9" s="387"/>
      <c r="F9" s="387"/>
      <c r="G9" s="387"/>
      <c r="H9" s="387"/>
      <c r="I9" s="387"/>
      <c r="J9" s="387"/>
      <c r="K9" s="387"/>
      <c r="L9" s="387"/>
      <c r="M9" s="387"/>
      <c r="N9" s="387"/>
      <c r="O9" s="387"/>
      <c r="P9" s="388"/>
    </row>
    <row r="10" spans="1:16" ht="29.45" customHeight="1" x14ac:dyDescent="0.3">
      <c r="A10" s="397" t="s">
        <v>69</v>
      </c>
      <c r="B10" s="389"/>
      <c r="C10" s="389"/>
      <c r="D10" s="389"/>
      <c r="E10" s="389"/>
      <c r="F10" s="389"/>
      <c r="G10" s="389"/>
      <c r="H10" s="389"/>
      <c r="I10" s="389"/>
      <c r="J10" s="389"/>
      <c r="K10" s="389"/>
      <c r="L10" s="389"/>
      <c r="M10" s="389"/>
      <c r="N10" s="389"/>
      <c r="O10" s="389"/>
      <c r="P10" s="390"/>
    </row>
    <row r="11" spans="1:16" ht="29.45" customHeight="1" x14ac:dyDescent="0.3">
      <c r="A11" s="397" t="s">
        <v>70</v>
      </c>
      <c r="B11" s="389"/>
      <c r="C11" s="389"/>
      <c r="D11" s="389"/>
      <c r="E11" s="389"/>
      <c r="F11" s="389"/>
      <c r="G11" s="389"/>
      <c r="H11" s="389"/>
      <c r="I11" s="389"/>
      <c r="J11" s="389"/>
      <c r="K11" s="389"/>
      <c r="L11" s="389"/>
      <c r="M11" s="389"/>
      <c r="N11" s="389"/>
      <c r="O11" s="389"/>
      <c r="P11" s="390"/>
    </row>
    <row r="12" spans="1:16" ht="29.45" customHeight="1" x14ac:dyDescent="0.3">
      <c r="A12" s="397" t="s">
        <v>74</v>
      </c>
      <c r="B12" s="389"/>
      <c r="C12" s="389"/>
      <c r="D12" s="389"/>
      <c r="E12" s="389"/>
      <c r="F12" s="389"/>
      <c r="G12" s="389"/>
      <c r="H12" s="389"/>
      <c r="I12" s="389"/>
      <c r="J12" s="389"/>
      <c r="K12" s="389"/>
      <c r="L12" s="389"/>
      <c r="M12" s="389"/>
      <c r="N12" s="389"/>
      <c r="O12" s="389"/>
      <c r="P12" s="390"/>
    </row>
    <row r="13" spans="1:16" x14ac:dyDescent="0.3">
      <c r="A13" s="397" t="s">
        <v>71</v>
      </c>
      <c r="B13" s="389"/>
      <c r="C13" s="389"/>
      <c r="D13" s="389"/>
      <c r="E13" s="389"/>
      <c r="F13" s="389"/>
      <c r="G13" s="389"/>
      <c r="H13" s="389"/>
      <c r="I13" s="389"/>
      <c r="J13" s="389"/>
      <c r="K13" s="389"/>
      <c r="L13" s="389"/>
      <c r="M13" s="389"/>
      <c r="N13" s="389"/>
      <c r="O13" s="389"/>
      <c r="P13" s="390"/>
    </row>
    <row r="14" spans="1:16" ht="45.95" customHeight="1" x14ac:dyDescent="0.3">
      <c r="A14" s="396" t="s">
        <v>83</v>
      </c>
      <c r="B14" s="387"/>
      <c r="C14" s="387"/>
      <c r="D14" s="387"/>
      <c r="E14" s="387"/>
      <c r="F14" s="387"/>
      <c r="G14" s="387"/>
      <c r="H14" s="387"/>
      <c r="I14" s="387"/>
      <c r="J14" s="387"/>
      <c r="K14" s="387"/>
      <c r="L14" s="387"/>
      <c r="M14" s="387"/>
      <c r="N14" s="387"/>
      <c r="O14" s="387"/>
      <c r="P14" s="388"/>
    </row>
    <row r="15" spans="1:16" ht="33" customHeight="1" x14ac:dyDescent="0.3">
      <c r="A15" s="396" t="s">
        <v>84</v>
      </c>
      <c r="B15" s="387"/>
      <c r="C15" s="387"/>
      <c r="D15" s="387"/>
      <c r="E15" s="387"/>
      <c r="F15" s="387"/>
      <c r="G15" s="387"/>
      <c r="H15" s="387"/>
      <c r="I15" s="387"/>
      <c r="J15" s="387"/>
      <c r="K15" s="387"/>
      <c r="L15" s="387"/>
      <c r="M15" s="387"/>
      <c r="N15" s="387"/>
      <c r="O15" s="387"/>
      <c r="P15" s="388"/>
    </row>
    <row r="16" spans="1:16" ht="15" hidden="1" customHeight="1" x14ac:dyDescent="0.3"/>
    <row r="17" ht="15" hidden="1" customHeight="1" x14ac:dyDescent="0.3"/>
    <row r="18" ht="15" hidden="1" customHeight="1" x14ac:dyDescent="0.3"/>
    <row r="19" ht="15" hidden="1" customHeight="1" x14ac:dyDescent="0.3"/>
    <row r="20" ht="15" hidden="1" customHeight="1" x14ac:dyDescent="0.3"/>
    <row r="21" ht="15" hidden="1" customHeight="1" x14ac:dyDescent="0.3"/>
    <row r="22" ht="15" hidden="1" customHeight="1" x14ac:dyDescent="0.3"/>
    <row r="23" ht="15" hidden="1" customHeight="1" x14ac:dyDescent="0.3"/>
    <row r="24" ht="15" hidden="1" customHeight="1" x14ac:dyDescent="0.3"/>
    <row r="25" ht="15" hidden="1" customHeight="1" x14ac:dyDescent="0.3"/>
    <row r="26" ht="15" hidden="1" customHeight="1" x14ac:dyDescent="0.3"/>
    <row r="27" ht="15" hidden="1" customHeight="1" x14ac:dyDescent="0.3"/>
    <row r="28" ht="15" hidden="1" customHeight="1" x14ac:dyDescent="0.3"/>
    <row r="29" ht="15" hidden="1" customHeight="1" x14ac:dyDescent="0.3"/>
    <row r="30" ht="15" hidden="1" customHeight="1" x14ac:dyDescent="0.3"/>
    <row r="31" ht="15" hidden="1" customHeight="1" x14ac:dyDescent="0.3"/>
    <row r="32" ht="15" hidden="1" customHeight="1" x14ac:dyDescent="0.3"/>
    <row r="33" spans="5:5" ht="15" hidden="1" customHeight="1" x14ac:dyDescent="0.3"/>
    <row r="34" spans="5:5" ht="15" hidden="1" customHeight="1" x14ac:dyDescent="0.3"/>
    <row r="35" spans="5:5" ht="15" hidden="1" customHeight="1" x14ac:dyDescent="0.3"/>
    <row r="36" spans="5:5" ht="15" hidden="1" customHeight="1" x14ac:dyDescent="0.3"/>
    <row r="37" spans="5:5" ht="15" hidden="1" customHeight="1" x14ac:dyDescent="0.3"/>
    <row r="38" spans="5:5" ht="15" hidden="1" customHeight="1" x14ac:dyDescent="0.3">
      <c r="E38" s="382" t="s">
        <v>8</v>
      </c>
    </row>
  </sheetData>
  <sheetProtection algorithmName="SHA-512" hashValue="rhNiSzeOANeDnDeAGZyYyn3AHS5bnaCBlP/BopOr0W+8cx6qbLz2nWLcEoHpbP/8892ghiCPyUcUENF+UHV23w==" saltValue="BiU5BauinCsBM0lPMLaVhg==" spinCount="100000" sheet="1" objects="1" scenarios="1"/>
  <pageMargins left="0.7" right="0.7"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8"/>
  <sheetViews>
    <sheetView zoomScale="85" zoomScaleNormal="85" workbookViewId="0">
      <pane xSplit="1" ySplit="8" topLeftCell="B9" activePane="bottomRight" state="frozen"/>
      <selection pane="topRight" activeCell="B1" sqref="B1"/>
      <selection pane="bottomLeft" activeCell="A9" sqref="A9"/>
      <selection pane="bottomRight" activeCell="J19" sqref="J19"/>
    </sheetView>
  </sheetViews>
  <sheetFormatPr defaultRowHeight="16.5" customHeight="1" x14ac:dyDescent="0.25"/>
  <cols>
    <col min="1" max="1" width="16.85546875" style="8" customWidth="1"/>
    <col min="2" max="3" width="12" style="4" customWidth="1"/>
    <col min="4" max="4" width="11" style="202" customWidth="1"/>
    <col min="5" max="8" width="10.42578125" style="200" customWidth="1"/>
    <col min="9" max="9" width="12" style="5" customWidth="1"/>
    <col min="10" max="10" width="33.42578125" style="3" bestFit="1" customWidth="1"/>
    <col min="11" max="11" width="12.42578125" bestFit="1" customWidth="1"/>
    <col min="12" max="12" width="12.28515625" customWidth="1"/>
    <col min="13" max="13" width="15.42578125" customWidth="1"/>
    <col min="14" max="14" width="66.42578125" style="11" bestFit="1" customWidth="1"/>
  </cols>
  <sheetData>
    <row r="1" spans="1:15" ht="31.7" customHeight="1" thickBot="1" x14ac:dyDescent="0.4">
      <c r="A1" s="722" t="s">
        <v>75</v>
      </c>
      <c r="B1" s="723"/>
      <c r="C1" s="723"/>
      <c r="D1" s="723"/>
      <c r="E1" s="723"/>
      <c r="F1" s="723"/>
      <c r="G1" s="723"/>
      <c r="H1" s="723"/>
      <c r="I1" s="723"/>
      <c r="J1" s="723"/>
      <c r="K1" s="723"/>
      <c r="L1" s="723"/>
      <c r="M1" s="723"/>
      <c r="N1" s="724"/>
    </row>
    <row r="2" spans="1:15" ht="15" x14ac:dyDescent="0.3">
      <c r="A2" s="398"/>
      <c r="B2" s="399"/>
      <c r="C2" s="399"/>
      <c r="D2" s="400"/>
      <c r="E2" s="401"/>
      <c r="F2" s="401"/>
      <c r="G2" s="401"/>
      <c r="H2" s="401"/>
      <c r="I2" s="402"/>
      <c r="J2" s="402"/>
      <c r="K2" s="5"/>
      <c r="L2" s="5"/>
      <c r="M2" s="5"/>
      <c r="N2" s="403"/>
    </row>
    <row r="3" spans="1:15" ht="15" x14ac:dyDescent="0.3">
      <c r="A3" s="404" t="s">
        <v>31</v>
      </c>
      <c r="B3" s="718" t="s">
        <v>37</v>
      </c>
      <c r="C3" s="719"/>
      <c r="D3" s="719"/>
      <c r="E3" s="719"/>
      <c r="F3" s="719"/>
      <c r="G3" s="720"/>
      <c r="H3" s="401"/>
      <c r="I3" s="402"/>
      <c r="J3" s="402"/>
      <c r="K3" s="5"/>
      <c r="L3" s="5"/>
      <c r="M3" s="5"/>
      <c r="N3" s="403"/>
    </row>
    <row r="4" spans="1:15" ht="15" x14ac:dyDescent="0.3">
      <c r="A4" s="404" t="s">
        <v>30</v>
      </c>
      <c r="B4" s="718" t="s">
        <v>38</v>
      </c>
      <c r="C4" s="719"/>
      <c r="D4" s="719"/>
      <c r="E4" s="719"/>
      <c r="F4" s="719"/>
      <c r="G4" s="720"/>
      <c r="H4" s="401"/>
      <c r="I4" s="402"/>
      <c r="J4" s="402"/>
      <c r="K4" s="5" t="s">
        <v>21</v>
      </c>
      <c r="L4" s="5" t="s">
        <v>22</v>
      </c>
      <c r="M4" s="5" t="s">
        <v>41</v>
      </c>
      <c r="N4" s="15"/>
    </row>
    <row r="5" spans="1:15" ht="15.75" thickBot="1" x14ac:dyDescent="0.35">
      <c r="A5" s="404" t="s">
        <v>32</v>
      </c>
      <c r="B5" s="718" t="s">
        <v>39</v>
      </c>
      <c r="C5" s="719"/>
      <c r="D5" s="721"/>
      <c r="E5" s="719"/>
      <c r="F5" s="719"/>
      <c r="G5" s="720"/>
      <c r="H5" s="401"/>
      <c r="I5" s="402"/>
      <c r="J5" s="402"/>
      <c r="K5" s="5"/>
      <c r="L5" s="5"/>
      <c r="M5" s="5"/>
      <c r="N5" s="15"/>
    </row>
    <row r="6" spans="1:15" ht="30.75" thickBot="1" x14ac:dyDescent="0.35">
      <c r="A6" s="405" t="s">
        <v>33</v>
      </c>
      <c r="B6" s="406" t="s">
        <v>25</v>
      </c>
      <c r="C6" s="725" t="s">
        <v>24</v>
      </c>
      <c r="D6" s="407">
        <f>IF(B6="K-6",900,IF(B6="7-12",990,IF(B6="Half-K",450,"Please use the dropdown box to enter K-6, 7-12, or Half-K")))</f>
        <v>990</v>
      </c>
      <c r="E6" s="408" t="s">
        <v>42</v>
      </c>
      <c r="F6" s="409"/>
      <c r="G6" s="407">
        <f>MAX(MODE(D9:D222)*4,IF(B6="K-6",20,IF(B6="7-12",22,IF(B6="Half-K",10,"Please use the dropdown box to enter K-6, 7-12, or Half-K"))))</f>
        <v>22</v>
      </c>
      <c r="H6" s="401"/>
      <c r="I6" s="402"/>
      <c r="J6" s="402"/>
      <c r="K6" s="410">
        <f>SUM(K9:K224)</f>
        <v>0</v>
      </c>
      <c r="L6" s="410">
        <f>SUM(L9:L224)</f>
        <v>0</v>
      </c>
      <c r="M6" s="411">
        <f>SUM(M9:M224)</f>
        <v>0</v>
      </c>
      <c r="N6" s="198" t="s">
        <v>76</v>
      </c>
    </row>
    <row r="7" spans="1:15" ht="15" x14ac:dyDescent="0.3">
      <c r="A7" s="412" t="s">
        <v>18</v>
      </c>
      <c r="B7" s="413" t="s">
        <v>17</v>
      </c>
      <c r="C7" s="413" t="s">
        <v>17</v>
      </c>
      <c r="D7" s="414" t="s">
        <v>18</v>
      </c>
      <c r="E7" s="415" t="s">
        <v>17</v>
      </c>
      <c r="F7" s="415" t="s">
        <v>17</v>
      </c>
      <c r="G7" s="415" t="s">
        <v>17</v>
      </c>
      <c r="H7" s="415" t="s">
        <v>17</v>
      </c>
      <c r="I7" s="412" t="s">
        <v>18</v>
      </c>
      <c r="J7" s="416" t="s">
        <v>17</v>
      </c>
      <c r="K7" s="412" t="s">
        <v>18</v>
      </c>
      <c r="L7" s="412" t="s">
        <v>18</v>
      </c>
      <c r="M7" s="416" t="s">
        <v>17</v>
      </c>
      <c r="N7" s="15"/>
    </row>
    <row r="8" spans="1:15" ht="45.95" thickBot="1" x14ac:dyDescent="0.35">
      <c r="A8" s="417" t="s">
        <v>0</v>
      </c>
      <c r="B8" s="418" t="s">
        <v>1</v>
      </c>
      <c r="C8" s="418" t="s">
        <v>2</v>
      </c>
      <c r="D8" s="419" t="s">
        <v>77</v>
      </c>
      <c r="E8" s="420" t="s">
        <v>15</v>
      </c>
      <c r="F8" s="420" t="s">
        <v>12</v>
      </c>
      <c r="G8" s="420" t="s">
        <v>16</v>
      </c>
      <c r="H8" s="420" t="s">
        <v>56</v>
      </c>
      <c r="I8" s="421" t="s">
        <v>4</v>
      </c>
      <c r="J8" s="422" t="s">
        <v>5</v>
      </c>
      <c r="K8" s="421" t="s">
        <v>6</v>
      </c>
      <c r="L8" s="421" t="s">
        <v>7</v>
      </c>
      <c r="M8" s="418" t="s">
        <v>78</v>
      </c>
      <c r="N8" s="423" t="s">
        <v>23</v>
      </c>
    </row>
    <row r="9" spans="1:15" ht="30.75" thickBot="1" x14ac:dyDescent="0.35">
      <c r="A9" s="424" t="s">
        <v>50</v>
      </c>
      <c r="B9" s="740"/>
      <c r="C9" s="741"/>
      <c r="D9" s="742"/>
      <c r="E9" s="743"/>
      <c r="F9" s="743"/>
      <c r="G9" s="743"/>
      <c r="H9" s="743"/>
      <c r="I9" s="744"/>
      <c r="J9" s="425" t="s">
        <v>26</v>
      </c>
      <c r="K9" s="435">
        <f>IF(I9+M9&gt;0,1,0)</f>
        <v>0</v>
      </c>
      <c r="L9" s="426">
        <f>M9</f>
        <v>0</v>
      </c>
      <c r="M9" s="427"/>
      <c r="N9" s="428" t="s">
        <v>40</v>
      </c>
      <c r="O9" s="9"/>
    </row>
    <row r="10" spans="1:15" s="204" customFormat="1" ht="16.5" customHeight="1" x14ac:dyDescent="0.3">
      <c r="A10" s="745">
        <v>43346</v>
      </c>
      <c r="B10" s="776" t="s">
        <v>11</v>
      </c>
      <c r="C10" s="777"/>
      <c r="D10" s="777"/>
      <c r="E10" s="777"/>
      <c r="F10" s="777"/>
      <c r="G10" s="777"/>
      <c r="H10" s="777"/>
      <c r="I10" s="778"/>
      <c r="J10" s="747" t="s">
        <v>79</v>
      </c>
      <c r="K10" s="37">
        <f t="shared" ref="K10:K73" si="0">IF(I10+M10&gt;0,1,0)</f>
        <v>0</v>
      </c>
      <c r="L10" s="429">
        <f>I10/60+M10</f>
        <v>0</v>
      </c>
      <c r="M10" s="717"/>
      <c r="N10" s="430"/>
      <c r="O10" s="206"/>
    </row>
    <row r="11" spans="1:15" ht="16.5" customHeight="1" x14ac:dyDescent="0.3">
      <c r="A11" s="431">
        <v>43347</v>
      </c>
      <c r="B11" s="733"/>
      <c r="C11" s="734"/>
      <c r="D11" s="462">
        <f>MAX(C11-B11,0)*24</f>
        <v>0</v>
      </c>
      <c r="E11" s="735"/>
      <c r="F11" s="736"/>
      <c r="G11" s="736"/>
      <c r="H11" s="737"/>
      <c r="I11" s="463">
        <f>MAX(D11*60-H11-F11-E11-G11,0)</f>
        <v>0</v>
      </c>
      <c r="J11" s="746"/>
      <c r="K11" s="434">
        <f t="shared" si="0"/>
        <v>0</v>
      </c>
      <c r="L11" s="429">
        <f t="shared" ref="L11:L74" si="1">I11/60+M11</f>
        <v>0</v>
      </c>
      <c r="M11" s="435"/>
      <c r="N11" s="436"/>
    </row>
    <row r="12" spans="1:15" ht="16.5" customHeight="1" x14ac:dyDescent="0.3">
      <c r="A12" s="431">
        <v>43348</v>
      </c>
      <c r="B12" s="437"/>
      <c r="C12" s="438"/>
      <c r="D12" s="432">
        <f t="shared" ref="D12:D75" si="2">MAX(C12-B12,0)*24</f>
        <v>0</v>
      </c>
      <c r="E12" s="439"/>
      <c r="F12" s="440"/>
      <c r="G12" s="440"/>
      <c r="H12" s="441"/>
      <c r="I12" s="433">
        <f t="shared" ref="I12:I75" si="3">MAX(D12*60-H12-F12-E12-G12,0)</f>
        <v>0</v>
      </c>
      <c r="J12" s="442"/>
      <c r="K12" s="434">
        <f t="shared" si="0"/>
        <v>0</v>
      </c>
      <c r="L12" s="429">
        <f t="shared" si="1"/>
        <v>0</v>
      </c>
      <c r="M12" s="435"/>
      <c r="N12" s="436"/>
      <c r="O12" s="10"/>
    </row>
    <row r="13" spans="1:15" ht="15" x14ac:dyDescent="0.3">
      <c r="A13" s="431">
        <v>43349</v>
      </c>
      <c r="B13" s="437"/>
      <c r="C13" s="438"/>
      <c r="D13" s="432">
        <f t="shared" si="2"/>
        <v>0</v>
      </c>
      <c r="E13" s="439"/>
      <c r="F13" s="440"/>
      <c r="G13" s="440"/>
      <c r="H13" s="441"/>
      <c r="I13" s="433">
        <f t="shared" si="3"/>
        <v>0</v>
      </c>
      <c r="J13" s="442"/>
      <c r="K13" s="434">
        <f t="shared" si="0"/>
        <v>0</v>
      </c>
      <c r="L13" s="429">
        <f t="shared" si="1"/>
        <v>0</v>
      </c>
      <c r="M13" s="435"/>
      <c r="N13" s="436"/>
      <c r="O13" s="10"/>
    </row>
    <row r="14" spans="1:15" ht="16.5" customHeight="1" thickBot="1" x14ac:dyDescent="0.35">
      <c r="A14" s="443">
        <v>43350</v>
      </c>
      <c r="B14" s="437"/>
      <c r="C14" s="438"/>
      <c r="D14" s="444">
        <f t="shared" si="2"/>
        <v>0</v>
      </c>
      <c r="E14" s="439"/>
      <c r="F14" s="440"/>
      <c r="G14" s="440"/>
      <c r="H14" s="441"/>
      <c r="I14" s="445">
        <f t="shared" si="3"/>
        <v>0</v>
      </c>
      <c r="J14" s="442"/>
      <c r="K14" s="446">
        <f t="shared" si="0"/>
        <v>0</v>
      </c>
      <c r="L14" s="447">
        <f t="shared" si="1"/>
        <v>0</v>
      </c>
      <c r="M14" s="435"/>
      <c r="N14" s="448"/>
      <c r="O14" s="10"/>
    </row>
    <row r="15" spans="1:15" ht="16.5" customHeight="1" x14ac:dyDescent="0.3">
      <c r="A15" s="449">
        <v>43353</v>
      </c>
      <c r="B15" s="437"/>
      <c r="C15" s="438"/>
      <c r="D15" s="450">
        <f t="shared" si="2"/>
        <v>0</v>
      </c>
      <c r="E15" s="439"/>
      <c r="F15" s="440"/>
      <c r="G15" s="440"/>
      <c r="H15" s="441"/>
      <c r="I15" s="451">
        <f t="shared" si="3"/>
        <v>0</v>
      </c>
      <c r="J15" s="442"/>
      <c r="K15" s="452">
        <f t="shared" si="0"/>
        <v>0</v>
      </c>
      <c r="L15" s="453">
        <f t="shared" si="1"/>
        <v>0</v>
      </c>
      <c r="M15" s="435"/>
      <c r="N15" s="454"/>
    </row>
    <row r="16" spans="1:15" ht="16.5" customHeight="1" x14ac:dyDescent="0.3">
      <c r="A16" s="431">
        <v>43354</v>
      </c>
      <c r="B16" s="437"/>
      <c r="C16" s="438"/>
      <c r="D16" s="432">
        <f t="shared" si="2"/>
        <v>0</v>
      </c>
      <c r="E16" s="439"/>
      <c r="F16" s="440"/>
      <c r="G16" s="440"/>
      <c r="H16" s="441"/>
      <c r="I16" s="433">
        <f t="shared" si="3"/>
        <v>0</v>
      </c>
      <c r="J16" s="442"/>
      <c r="K16" s="434">
        <f t="shared" si="0"/>
        <v>0</v>
      </c>
      <c r="L16" s="429">
        <f t="shared" si="1"/>
        <v>0</v>
      </c>
      <c r="M16" s="435"/>
      <c r="N16" s="436"/>
    </row>
    <row r="17" spans="1:14" ht="16.5" customHeight="1" x14ac:dyDescent="0.3">
      <c r="A17" s="431">
        <v>43355</v>
      </c>
      <c r="B17" s="437"/>
      <c r="C17" s="438"/>
      <c r="D17" s="432">
        <f t="shared" si="2"/>
        <v>0</v>
      </c>
      <c r="E17" s="439"/>
      <c r="F17" s="440"/>
      <c r="G17" s="440"/>
      <c r="H17" s="441"/>
      <c r="I17" s="433">
        <f t="shared" si="3"/>
        <v>0</v>
      </c>
      <c r="J17" s="442"/>
      <c r="K17" s="434">
        <f t="shared" si="0"/>
        <v>0</v>
      </c>
      <c r="L17" s="429">
        <f t="shared" si="1"/>
        <v>0</v>
      </c>
      <c r="M17" s="435"/>
      <c r="N17" s="436"/>
    </row>
    <row r="18" spans="1:14" ht="16.5" customHeight="1" x14ac:dyDescent="0.3">
      <c r="A18" s="431">
        <v>43356</v>
      </c>
      <c r="B18" s="437"/>
      <c r="C18" s="438"/>
      <c r="D18" s="432">
        <f t="shared" si="2"/>
        <v>0</v>
      </c>
      <c r="E18" s="439"/>
      <c r="F18" s="440"/>
      <c r="G18" s="440"/>
      <c r="H18" s="441"/>
      <c r="I18" s="433">
        <f t="shared" si="3"/>
        <v>0</v>
      </c>
      <c r="J18" s="442"/>
      <c r="K18" s="434">
        <f t="shared" si="0"/>
        <v>0</v>
      </c>
      <c r="L18" s="429">
        <f t="shared" si="1"/>
        <v>0</v>
      </c>
      <c r="M18" s="435"/>
      <c r="N18" s="436"/>
    </row>
    <row r="19" spans="1:14" ht="16.5" customHeight="1" thickBot="1" x14ac:dyDescent="0.35">
      <c r="A19" s="455">
        <v>43357</v>
      </c>
      <c r="B19" s="437"/>
      <c r="C19" s="438"/>
      <c r="D19" s="456">
        <f t="shared" si="2"/>
        <v>0</v>
      </c>
      <c r="E19" s="439"/>
      <c r="F19" s="440"/>
      <c r="G19" s="440"/>
      <c r="H19" s="441"/>
      <c r="I19" s="457">
        <f t="shared" si="3"/>
        <v>0</v>
      </c>
      <c r="J19" s="442"/>
      <c r="K19" s="458">
        <f t="shared" si="0"/>
        <v>0</v>
      </c>
      <c r="L19" s="459">
        <f t="shared" si="1"/>
        <v>0</v>
      </c>
      <c r="M19" s="435"/>
      <c r="N19" s="460"/>
    </row>
    <row r="20" spans="1:14" ht="16.5" customHeight="1" x14ac:dyDescent="0.3">
      <c r="A20" s="461">
        <v>43360</v>
      </c>
      <c r="B20" s="437"/>
      <c r="C20" s="438"/>
      <c r="D20" s="462">
        <f t="shared" si="2"/>
        <v>0</v>
      </c>
      <c r="E20" s="439"/>
      <c r="F20" s="440"/>
      <c r="G20" s="440"/>
      <c r="H20" s="441"/>
      <c r="I20" s="463">
        <f t="shared" si="3"/>
        <v>0</v>
      </c>
      <c r="J20" s="442"/>
      <c r="K20" s="464">
        <f t="shared" si="0"/>
        <v>0</v>
      </c>
      <c r="L20" s="465">
        <f t="shared" si="1"/>
        <v>0</v>
      </c>
      <c r="M20" s="435"/>
      <c r="N20" s="430"/>
    </row>
    <row r="21" spans="1:14" ht="16.5" customHeight="1" x14ac:dyDescent="0.3">
      <c r="A21" s="431">
        <v>43361</v>
      </c>
      <c r="B21" s="437"/>
      <c r="C21" s="438"/>
      <c r="D21" s="432">
        <f t="shared" si="2"/>
        <v>0</v>
      </c>
      <c r="E21" s="439"/>
      <c r="F21" s="440"/>
      <c r="G21" s="440"/>
      <c r="H21" s="441"/>
      <c r="I21" s="433">
        <f t="shared" si="3"/>
        <v>0</v>
      </c>
      <c r="J21" s="442"/>
      <c r="K21" s="434">
        <f t="shared" si="0"/>
        <v>0</v>
      </c>
      <c r="L21" s="429">
        <f t="shared" si="1"/>
        <v>0</v>
      </c>
      <c r="M21" s="435"/>
      <c r="N21" s="436"/>
    </row>
    <row r="22" spans="1:14" ht="16.5" customHeight="1" x14ac:dyDescent="0.3">
      <c r="A22" s="431">
        <v>43362</v>
      </c>
      <c r="B22" s="437"/>
      <c r="C22" s="438"/>
      <c r="D22" s="432">
        <f t="shared" si="2"/>
        <v>0</v>
      </c>
      <c r="E22" s="439"/>
      <c r="F22" s="440"/>
      <c r="G22" s="440"/>
      <c r="H22" s="441"/>
      <c r="I22" s="433">
        <f t="shared" si="3"/>
        <v>0</v>
      </c>
      <c r="J22" s="442"/>
      <c r="K22" s="434">
        <f t="shared" si="0"/>
        <v>0</v>
      </c>
      <c r="L22" s="429">
        <f t="shared" si="1"/>
        <v>0</v>
      </c>
      <c r="M22" s="435"/>
      <c r="N22" s="436"/>
    </row>
    <row r="23" spans="1:14" ht="16.5" customHeight="1" x14ac:dyDescent="0.3">
      <c r="A23" s="431">
        <v>43363</v>
      </c>
      <c r="B23" s="437"/>
      <c r="C23" s="438"/>
      <c r="D23" s="432">
        <f t="shared" si="2"/>
        <v>0</v>
      </c>
      <c r="E23" s="439"/>
      <c r="F23" s="440"/>
      <c r="G23" s="440"/>
      <c r="H23" s="441"/>
      <c r="I23" s="433">
        <f t="shared" si="3"/>
        <v>0</v>
      </c>
      <c r="J23" s="442"/>
      <c r="K23" s="434">
        <f t="shared" si="0"/>
        <v>0</v>
      </c>
      <c r="L23" s="429">
        <f t="shared" si="1"/>
        <v>0</v>
      </c>
      <c r="M23" s="435"/>
      <c r="N23" s="436"/>
    </row>
    <row r="24" spans="1:14" ht="16.5" customHeight="1" thickBot="1" x14ac:dyDescent="0.35">
      <c r="A24" s="443">
        <v>43364</v>
      </c>
      <c r="B24" s="437"/>
      <c r="C24" s="438"/>
      <c r="D24" s="444">
        <f t="shared" si="2"/>
        <v>0</v>
      </c>
      <c r="E24" s="439"/>
      <c r="F24" s="440"/>
      <c r="G24" s="440"/>
      <c r="H24" s="441"/>
      <c r="I24" s="445">
        <f t="shared" si="3"/>
        <v>0</v>
      </c>
      <c r="J24" s="442"/>
      <c r="K24" s="446">
        <f t="shared" si="0"/>
        <v>0</v>
      </c>
      <c r="L24" s="447">
        <f t="shared" si="1"/>
        <v>0</v>
      </c>
      <c r="M24" s="435"/>
      <c r="N24" s="448"/>
    </row>
    <row r="25" spans="1:14" ht="16.5" customHeight="1" x14ac:dyDescent="0.3">
      <c r="A25" s="449">
        <v>43367</v>
      </c>
      <c r="B25" s="437"/>
      <c r="C25" s="438"/>
      <c r="D25" s="450">
        <f t="shared" si="2"/>
        <v>0</v>
      </c>
      <c r="E25" s="439"/>
      <c r="F25" s="440"/>
      <c r="G25" s="440"/>
      <c r="H25" s="441"/>
      <c r="I25" s="451">
        <f t="shared" si="3"/>
        <v>0</v>
      </c>
      <c r="J25" s="442"/>
      <c r="K25" s="466">
        <f t="shared" si="0"/>
        <v>0</v>
      </c>
      <c r="L25" s="467">
        <f t="shared" si="1"/>
        <v>0</v>
      </c>
      <c r="M25" s="435"/>
      <c r="N25" s="454"/>
    </row>
    <row r="26" spans="1:14" ht="16.5" customHeight="1" x14ac:dyDescent="0.3">
      <c r="A26" s="431">
        <v>43368</v>
      </c>
      <c r="B26" s="437"/>
      <c r="C26" s="438"/>
      <c r="D26" s="432">
        <f t="shared" si="2"/>
        <v>0</v>
      </c>
      <c r="E26" s="439"/>
      <c r="F26" s="440"/>
      <c r="G26" s="440"/>
      <c r="H26" s="441"/>
      <c r="I26" s="433">
        <f t="shared" si="3"/>
        <v>0</v>
      </c>
      <c r="J26" s="442"/>
      <c r="K26" s="434">
        <f t="shared" si="0"/>
        <v>0</v>
      </c>
      <c r="L26" s="429">
        <f t="shared" si="1"/>
        <v>0</v>
      </c>
      <c r="M26" s="435"/>
      <c r="N26" s="436"/>
    </row>
    <row r="27" spans="1:14" ht="16.5" customHeight="1" x14ac:dyDescent="0.3">
      <c r="A27" s="431">
        <v>43369</v>
      </c>
      <c r="B27" s="437"/>
      <c r="C27" s="438"/>
      <c r="D27" s="432">
        <f t="shared" si="2"/>
        <v>0</v>
      </c>
      <c r="E27" s="439"/>
      <c r="F27" s="440"/>
      <c r="G27" s="440"/>
      <c r="H27" s="441"/>
      <c r="I27" s="433">
        <f t="shared" si="3"/>
        <v>0</v>
      </c>
      <c r="J27" s="442"/>
      <c r="K27" s="434">
        <f t="shared" si="0"/>
        <v>0</v>
      </c>
      <c r="L27" s="429">
        <f t="shared" si="1"/>
        <v>0</v>
      </c>
      <c r="M27" s="435"/>
      <c r="N27" s="436"/>
    </row>
    <row r="28" spans="1:14" ht="16.5" customHeight="1" x14ac:dyDescent="0.3">
      <c r="A28" s="431">
        <v>43370</v>
      </c>
      <c r="B28" s="437"/>
      <c r="C28" s="438"/>
      <c r="D28" s="432">
        <f t="shared" si="2"/>
        <v>0</v>
      </c>
      <c r="E28" s="439"/>
      <c r="F28" s="440"/>
      <c r="G28" s="440"/>
      <c r="H28" s="441"/>
      <c r="I28" s="433">
        <f t="shared" si="3"/>
        <v>0</v>
      </c>
      <c r="J28" s="442"/>
      <c r="K28" s="434">
        <f t="shared" si="0"/>
        <v>0</v>
      </c>
      <c r="L28" s="429">
        <f t="shared" si="1"/>
        <v>0</v>
      </c>
      <c r="M28" s="435"/>
      <c r="N28" s="436"/>
    </row>
    <row r="29" spans="1:14" ht="16.5" customHeight="1" thickBot="1" x14ac:dyDescent="0.35">
      <c r="A29" s="455">
        <v>43371</v>
      </c>
      <c r="B29" s="437"/>
      <c r="C29" s="438"/>
      <c r="D29" s="456">
        <f t="shared" si="2"/>
        <v>0</v>
      </c>
      <c r="E29" s="439"/>
      <c r="F29" s="440"/>
      <c r="G29" s="440"/>
      <c r="H29" s="441"/>
      <c r="I29" s="457">
        <f t="shared" si="3"/>
        <v>0</v>
      </c>
      <c r="J29" s="442"/>
      <c r="K29" s="458">
        <f t="shared" si="0"/>
        <v>0</v>
      </c>
      <c r="L29" s="459">
        <f t="shared" si="1"/>
        <v>0</v>
      </c>
      <c r="M29" s="435"/>
      <c r="N29" s="460"/>
    </row>
    <row r="30" spans="1:14" ht="16.5" customHeight="1" x14ac:dyDescent="0.3">
      <c r="A30" s="468">
        <v>43374</v>
      </c>
      <c r="B30" s="437"/>
      <c r="C30" s="438"/>
      <c r="D30" s="469">
        <f t="shared" si="2"/>
        <v>0</v>
      </c>
      <c r="E30" s="439"/>
      <c r="F30" s="440"/>
      <c r="G30" s="440"/>
      <c r="H30" s="441"/>
      <c r="I30" s="470">
        <f t="shared" si="3"/>
        <v>0</v>
      </c>
      <c r="J30" s="442"/>
      <c r="K30" s="471">
        <f t="shared" si="0"/>
        <v>0</v>
      </c>
      <c r="L30" s="472">
        <f t="shared" si="1"/>
        <v>0</v>
      </c>
      <c r="M30" s="435"/>
      <c r="N30" s="473"/>
    </row>
    <row r="31" spans="1:14" ht="16.5" customHeight="1" x14ac:dyDescent="0.3">
      <c r="A31" s="474">
        <v>43375</v>
      </c>
      <c r="B31" s="437"/>
      <c r="C31" s="438"/>
      <c r="D31" s="475">
        <f t="shared" si="2"/>
        <v>0</v>
      </c>
      <c r="E31" s="439"/>
      <c r="F31" s="440"/>
      <c r="G31" s="440"/>
      <c r="H31" s="441"/>
      <c r="I31" s="476">
        <f t="shared" si="3"/>
        <v>0</v>
      </c>
      <c r="J31" s="442"/>
      <c r="K31" s="477">
        <f t="shared" si="0"/>
        <v>0</v>
      </c>
      <c r="L31" s="478">
        <f t="shared" si="1"/>
        <v>0</v>
      </c>
      <c r="M31" s="435"/>
      <c r="N31" s="479"/>
    </row>
    <row r="32" spans="1:14" ht="16.5" customHeight="1" x14ac:dyDescent="0.3">
      <c r="A32" s="474">
        <v>43376</v>
      </c>
      <c r="B32" s="437"/>
      <c r="C32" s="438"/>
      <c r="D32" s="475">
        <f t="shared" si="2"/>
        <v>0</v>
      </c>
      <c r="E32" s="439"/>
      <c r="F32" s="440"/>
      <c r="G32" s="440"/>
      <c r="H32" s="441"/>
      <c r="I32" s="476">
        <f t="shared" si="3"/>
        <v>0</v>
      </c>
      <c r="J32" s="442"/>
      <c r="K32" s="477">
        <f t="shared" si="0"/>
        <v>0</v>
      </c>
      <c r="L32" s="478">
        <f t="shared" si="1"/>
        <v>0</v>
      </c>
      <c r="M32" s="435"/>
      <c r="N32" s="479"/>
    </row>
    <row r="33" spans="1:14" ht="16.5" customHeight="1" x14ac:dyDescent="0.3">
      <c r="A33" s="474">
        <v>43377</v>
      </c>
      <c r="B33" s="437"/>
      <c r="C33" s="438"/>
      <c r="D33" s="475">
        <f t="shared" si="2"/>
        <v>0</v>
      </c>
      <c r="E33" s="439"/>
      <c r="F33" s="440"/>
      <c r="G33" s="440"/>
      <c r="H33" s="441"/>
      <c r="I33" s="476">
        <f t="shared" si="3"/>
        <v>0</v>
      </c>
      <c r="J33" s="442"/>
      <c r="K33" s="477">
        <f t="shared" si="0"/>
        <v>0</v>
      </c>
      <c r="L33" s="478">
        <f t="shared" si="1"/>
        <v>0</v>
      </c>
      <c r="M33" s="435"/>
      <c r="N33" s="479"/>
    </row>
    <row r="34" spans="1:14" ht="16.5" customHeight="1" thickBot="1" x14ac:dyDescent="0.35">
      <c r="A34" s="480">
        <v>43378</v>
      </c>
      <c r="B34" s="481"/>
      <c r="C34" s="482"/>
      <c r="D34" s="483">
        <f t="shared" si="2"/>
        <v>0</v>
      </c>
      <c r="E34" s="484"/>
      <c r="F34" s="485"/>
      <c r="G34" s="485"/>
      <c r="H34" s="486"/>
      <c r="I34" s="487">
        <f t="shared" si="3"/>
        <v>0</v>
      </c>
      <c r="J34" s="488"/>
      <c r="K34" s="489">
        <f t="shared" si="0"/>
        <v>0</v>
      </c>
      <c r="L34" s="490">
        <f t="shared" si="1"/>
        <v>0</v>
      </c>
      <c r="M34" s="491"/>
      <c r="N34" s="492"/>
    </row>
    <row r="35" spans="1:14" s="204" customFormat="1" ht="16.5" customHeight="1" thickBot="1" x14ac:dyDescent="0.35">
      <c r="A35" s="358">
        <v>43381</v>
      </c>
      <c r="B35" s="779" t="s">
        <v>11</v>
      </c>
      <c r="C35" s="780"/>
      <c r="D35" s="780"/>
      <c r="E35" s="780"/>
      <c r="F35" s="780"/>
      <c r="G35" s="780"/>
      <c r="H35" s="780"/>
      <c r="I35" s="781"/>
      <c r="J35" s="748" t="s">
        <v>60</v>
      </c>
      <c r="K35" s="54">
        <f t="shared" si="0"/>
        <v>0</v>
      </c>
      <c r="L35" s="55">
        <f t="shared" si="1"/>
        <v>0</v>
      </c>
      <c r="M35" s="493"/>
      <c r="N35" s="269"/>
    </row>
    <row r="36" spans="1:14" ht="16.5" customHeight="1" x14ac:dyDescent="0.25">
      <c r="A36" s="474">
        <v>43382</v>
      </c>
      <c r="B36" s="733"/>
      <c r="C36" s="734"/>
      <c r="D36" s="469">
        <f t="shared" si="2"/>
        <v>0</v>
      </c>
      <c r="E36" s="735"/>
      <c r="F36" s="736"/>
      <c r="G36" s="736"/>
      <c r="H36" s="737"/>
      <c r="I36" s="470">
        <f t="shared" si="3"/>
        <v>0</v>
      </c>
      <c r="J36" s="746"/>
      <c r="K36" s="477">
        <f t="shared" si="0"/>
        <v>0</v>
      </c>
      <c r="L36" s="478">
        <f t="shared" si="1"/>
        <v>0</v>
      </c>
      <c r="M36" s="494"/>
      <c r="N36" s="479"/>
    </row>
    <row r="37" spans="1:14" ht="16.5" customHeight="1" x14ac:dyDescent="0.25">
      <c r="A37" s="474">
        <v>43383</v>
      </c>
      <c r="B37" s="437"/>
      <c r="C37" s="438"/>
      <c r="D37" s="475">
        <f t="shared" si="2"/>
        <v>0</v>
      </c>
      <c r="E37" s="439"/>
      <c r="F37" s="440"/>
      <c r="G37" s="440"/>
      <c r="H37" s="441"/>
      <c r="I37" s="476">
        <f t="shared" si="3"/>
        <v>0</v>
      </c>
      <c r="J37" s="442"/>
      <c r="K37" s="477">
        <f t="shared" si="0"/>
        <v>0</v>
      </c>
      <c r="L37" s="478">
        <f t="shared" si="1"/>
        <v>0</v>
      </c>
      <c r="M37" s="435"/>
      <c r="N37" s="479"/>
    </row>
    <row r="38" spans="1:14" ht="16.5" customHeight="1" x14ac:dyDescent="0.25">
      <c r="A38" s="474">
        <v>43384</v>
      </c>
      <c r="B38" s="437"/>
      <c r="C38" s="438"/>
      <c r="D38" s="475">
        <f t="shared" si="2"/>
        <v>0</v>
      </c>
      <c r="E38" s="439"/>
      <c r="F38" s="440"/>
      <c r="G38" s="440"/>
      <c r="H38" s="441"/>
      <c r="I38" s="476">
        <f t="shared" si="3"/>
        <v>0</v>
      </c>
      <c r="J38" s="442"/>
      <c r="K38" s="477">
        <f t="shared" si="0"/>
        <v>0</v>
      </c>
      <c r="L38" s="478">
        <f t="shared" si="1"/>
        <v>0</v>
      </c>
      <c r="M38" s="435"/>
      <c r="N38" s="479"/>
    </row>
    <row r="39" spans="1:14" ht="16.5" customHeight="1" thickBot="1" x14ac:dyDescent="0.3">
      <c r="A39" s="495">
        <v>43385</v>
      </c>
      <c r="B39" s="437"/>
      <c r="C39" s="438"/>
      <c r="D39" s="496">
        <f t="shared" si="2"/>
        <v>0</v>
      </c>
      <c r="E39" s="439"/>
      <c r="F39" s="440"/>
      <c r="G39" s="440"/>
      <c r="H39" s="441"/>
      <c r="I39" s="497">
        <f t="shared" si="3"/>
        <v>0</v>
      </c>
      <c r="J39" s="442"/>
      <c r="K39" s="498">
        <f t="shared" si="0"/>
        <v>0</v>
      </c>
      <c r="L39" s="499">
        <f t="shared" si="1"/>
        <v>0</v>
      </c>
      <c r="M39" s="435"/>
      <c r="N39" s="500"/>
    </row>
    <row r="40" spans="1:14" ht="16.5" customHeight="1" x14ac:dyDescent="0.25">
      <c r="A40" s="501">
        <v>43388</v>
      </c>
      <c r="B40" s="437"/>
      <c r="C40" s="438"/>
      <c r="D40" s="502">
        <f t="shared" si="2"/>
        <v>0</v>
      </c>
      <c r="E40" s="439"/>
      <c r="F40" s="440"/>
      <c r="G40" s="440"/>
      <c r="H40" s="441"/>
      <c r="I40" s="503">
        <f t="shared" si="3"/>
        <v>0</v>
      </c>
      <c r="J40" s="442"/>
      <c r="K40" s="504">
        <f t="shared" si="0"/>
        <v>0</v>
      </c>
      <c r="L40" s="505">
        <f t="shared" si="1"/>
        <v>0</v>
      </c>
      <c r="M40" s="435"/>
      <c r="N40" s="506"/>
    </row>
    <row r="41" spans="1:14" ht="16.5" customHeight="1" x14ac:dyDescent="0.25">
      <c r="A41" s="474">
        <v>43389</v>
      </c>
      <c r="B41" s="437"/>
      <c r="C41" s="438"/>
      <c r="D41" s="475">
        <f t="shared" si="2"/>
        <v>0</v>
      </c>
      <c r="E41" s="439"/>
      <c r="F41" s="440"/>
      <c r="G41" s="440"/>
      <c r="H41" s="441"/>
      <c r="I41" s="476">
        <f t="shared" si="3"/>
        <v>0</v>
      </c>
      <c r="J41" s="442"/>
      <c r="K41" s="477">
        <f t="shared" si="0"/>
        <v>0</v>
      </c>
      <c r="L41" s="478">
        <f t="shared" si="1"/>
        <v>0</v>
      </c>
      <c r="M41" s="435"/>
      <c r="N41" s="479"/>
    </row>
    <row r="42" spans="1:14" ht="16.5" customHeight="1" x14ac:dyDescent="0.25">
      <c r="A42" s="474">
        <v>43390</v>
      </c>
      <c r="B42" s="437"/>
      <c r="C42" s="438"/>
      <c r="D42" s="475">
        <f t="shared" si="2"/>
        <v>0</v>
      </c>
      <c r="E42" s="439"/>
      <c r="F42" s="440"/>
      <c r="G42" s="440"/>
      <c r="H42" s="441"/>
      <c r="I42" s="476">
        <f t="shared" si="3"/>
        <v>0</v>
      </c>
      <c r="J42" s="442"/>
      <c r="K42" s="477">
        <f t="shared" si="0"/>
        <v>0</v>
      </c>
      <c r="L42" s="478">
        <f t="shared" si="1"/>
        <v>0</v>
      </c>
      <c r="M42" s="435"/>
      <c r="N42" s="479"/>
    </row>
    <row r="43" spans="1:14" ht="16.5" customHeight="1" x14ac:dyDescent="0.25">
      <c r="A43" s="474">
        <v>43391</v>
      </c>
      <c r="B43" s="437"/>
      <c r="C43" s="438"/>
      <c r="D43" s="475">
        <f t="shared" si="2"/>
        <v>0</v>
      </c>
      <c r="E43" s="439"/>
      <c r="F43" s="440"/>
      <c r="G43" s="440"/>
      <c r="H43" s="441"/>
      <c r="I43" s="476">
        <f t="shared" si="3"/>
        <v>0</v>
      </c>
      <c r="J43" s="442"/>
      <c r="K43" s="477">
        <f t="shared" si="0"/>
        <v>0</v>
      </c>
      <c r="L43" s="478">
        <f t="shared" si="1"/>
        <v>0</v>
      </c>
      <c r="M43" s="435"/>
      <c r="N43" s="479"/>
    </row>
    <row r="44" spans="1:14" ht="16.5" customHeight="1" thickBot="1" x14ac:dyDescent="0.3">
      <c r="A44" s="495">
        <v>43392</v>
      </c>
      <c r="B44" s="437"/>
      <c r="C44" s="438"/>
      <c r="D44" s="496">
        <f t="shared" si="2"/>
        <v>0</v>
      </c>
      <c r="E44" s="439"/>
      <c r="F44" s="440"/>
      <c r="G44" s="440"/>
      <c r="H44" s="441"/>
      <c r="I44" s="497">
        <f t="shared" si="3"/>
        <v>0</v>
      </c>
      <c r="J44" s="442"/>
      <c r="K44" s="498">
        <f t="shared" si="0"/>
        <v>0</v>
      </c>
      <c r="L44" s="499">
        <f t="shared" si="1"/>
        <v>0</v>
      </c>
      <c r="M44" s="435"/>
      <c r="N44" s="500"/>
    </row>
    <row r="45" spans="1:14" ht="16.5" customHeight="1" x14ac:dyDescent="0.25">
      <c r="A45" s="468">
        <v>43395</v>
      </c>
      <c r="B45" s="437"/>
      <c r="C45" s="438"/>
      <c r="D45" s="469">
        <f t="shared" si="2"/>
        <v>0</v>
      </c>
      <c r="E45" s="439"/>
      <c r="F45" s="440"/>
      <c r="G45" s="440"/>
      <c r="H45" s="441"/>
      <c r="I45" s="470">
        <f t="shared" si="3"/>
        <v>0</v>
      </c>
      <c r="J45" s="442"/>
      <c r="K45" s="471">
        <f t="shared" si="0"/>
        <v>0</v>
      </c>
      <c r="L45" s="472">
        <f t="shared" si="1"/>
        <v>0</v>
      </c>
      <c r="M45" s="435"/>
      <c r="N45" s="473"/>
    </row>
    <row r="46" spans="1:14" ht="16.5" customHeight="1" x14ac:dyDescent="0.25">
      <c r="A46" s="474">
        <v>43396</v>
      </c>
      <c r="B46" s="437"/>
      <c r="C46" s="438"/>
      <c r="D46" s="475">
        <f t="shared" si="2"/>
        <v>0</v>
      </c>
      <c r="E46" s="439"/>
      <c r="F46" s="440"/>
      <c r="G46" s="440"/>
      <c r="H46" s="441"/>
      <c r="I46" s="476">
        <f t="shared" si="3"/>
        <v>0</v>
      </c>
      <c r="J46" s="442"/>
      <c r="K46" s="477">
        <f t="shared" si="0"/>
        <v>0</v>
      </c>
      <c r="L46" s="478">
        <f t="shared" si="1"/>
        <v>0</v>
      </c>
      <c r="M46" s="435"/>
      <c r="N46" s="479"/>
    </row>
    <row r="47" spans="1:14" ht="16.5" customHeight="1" x14ac:dyDescent="0.25">
      <c r="A47" s="474">
        <v>43397</v>
      </c>
      <c r="B47" s="437"/>
      <c r="C47" s="438"/>
      <c r="D47" s="475">
        <f t="shared" si="2"/>
        <v>0</v>
      </c>
      <c r="E47" s="439"/>
      <c r="F47" s="440"/>
      <c r="G47" s="440"/>
      <c r="H47" s="441"/>
      <c r="I47" s="476">
        <f t="shared" si="3"/>
        <v>0</v>
      </c>
      <c r="J47" s="442"/>
      <c r="K47" s="477">
        <f t="shared" si="0"/>
        <v>0</v>
      </c>
      <c r="L47" s="478">
        <f t="shared" si="1"/>
        <v>0</v>
      </c>
      <c r="M47" s="435"/>
      <c r="N47" s="479"/>
    </row>
    <row r="48" spans="1:14" ht="16.5" customHeight="1" x14ac:dyDescent="0.25">
      <c r="A48" s="474">
        <v>43398</v>
      </c>
      <c r="B48" s="437"/>
      <c r="C48" s="438"/>
      <c r="D48" s="475">
        <f t="shared" si="2"/>
        <v>0</v>
      </c>
      <c r="E48" s="439"/>
      <c r="F48" s="440"/>
      <c r="G48" s="440"/>
      <c r="H48" s="441"/>
      <c r="I48" s="476">
        <f t="shared" si="3"/>
        <v>0</v>
      </c>
      <c r="J48" s="442"/>
      <c r="K48" s="477">
        <f t="shared" si="0"/>
        <v>0</v>
      </c>
      <c r="L48" s="478">
        <f t="shared" si="1"/>
        <v>0</v>
      </c>
      <c r="M48" s="435"/>
      <c r="N48" s="479"/>
    </row>
    <row r="49" spans="1:14" ht="16.5" customHeight="1" thickBot="1" x14ac:dyDescent="0.3">
      <c r="A49" s="480">
        <v>43399</v>
      </c>
      <c r="B49" s="437"/>
      <c r="C49" s="438"/>
      <c r="D49" s="483">
        <f t="shared" si="2"/>
        <v>0</v>
      </c>
      <c r="E49" s="439"/>
      <c r="F49" s="440"/>
      <c r="G49" s="440"/>
      <c r="H49" s="441"/>
      <c r="I49" s="487">
        <f t="shared" si="3"/>
        <v>0</v>
      </c>
      <c r="J49" s="442"/>
      <c r="K49" s="489">
        <f t="shared" si="0"/>
        <v>0</v>
      </c>
      <c r="L49" s="490">
        <f t="shared" si="1"/>
        <v>0</v>
      </c>
      <c r="M49" s="435"/>
      <c r="N49" s="492"/>
    </row>
    <row r="50" spans="1:14" ht="16.5" customHeight="1" x14ac:dyDescent="0.25">
      <c r="A50" s="501">
        <v>43402</v>
      </c>
      <c r="B50" s="437"/>
      <c r="C50" s="438"/>
      <c r="D50" s="502">
        <f t="shared" si="2"/>
        <v>0</v>
      </c>
      <c r="E50" s="439"/>
      <c r="F50" s="440"/>
      <c r="G50" s="440"/>
      <c r="H50" s="441"/>
      <c r="I50" s="503">
        <f t="shared" si="3"/>
        <v>0</v>
      </c>
      <c r="J50" s="442"/>
      <c r="K50" s="504">
        <f t="shared" si="0"/>
        <v>0</v>
      </c>
      <c r="L50" s="505">
        <f t="shared" si="1"/>
        <v>0</v>
      </c>
      <c r="M50" s="435"/>
      <c r="N50" s="506"/>
    </row>
    <row r="51" spans="1:14" ht="16.5" customHeight="1" x14ac:dyDescent="0.25">
      <c r="A51" s="474">
        <v>43403</v>
      </c>
      <c r="B51" s="437"/>
      <c r="C51" s="438"/>
      <c r="D51" s="475">
        <f t="shared" si="2"/>
        <v>0</v>
      </c>
      <c r="E51" s="439"/>
      <c r="F51" s="440"/>
      <c r="G51" s="440"/>
      <c r="H51" s="441"/>
      <c r="I51" s="476">
        <f t="shared" si="3"/>
        <v>0</v>
      </c>
      <c r="J51" s="442"/>
      <c r="K51" s="477">
        <f t="shared" si="0"/>
        <v>0</v>
      </c>
      <c r="L51" s="478">
        <f t="shared" si="1"/>
        <v>0</v>
      </c>
      <c r="M51" s="435"/>
      <c r="N51" s="479"/>
    </row>
    <row r="52" spans="1:14" ht="16.5" customHeight="1" x14ac:dyDescent="0.25">
      <c r="A52" s="474">
        <v>43404</v>
      </c>
      <c r="B52" s="437"/>
      <c r="C52" s="438"/>
      <c r="D52" s="475">
        <f t="shared" si="2"/>
        <v>0</v>
      </c>
      <c r="E52" s="439"/>
      <c r="F52" s="440"/>
      <c r="G52" s="440"/>
      <c r="H52" s="441"/>
      <c r="I52" s="476">
        <f t="shared" si="3"/>
        <v>0</v>
      </c>
      <c r="J52" s="442"/>
      <c r="K52" s="477">
        <f t="shared" si="0"/>
        <v>0</v>
      </c>
      <c r="L52" s="478">
        <f t="shared" si="1"/>
        <v>0</v>
      </c>
      <c r="M52" s="435"/>
      <c r="N52" s="479"/>
    </row>
    <row r="53" spans="1:14" ht="16.5" customHeight="1" x14ac:dyDescent="0.25">
      <c r="A53" s="507">
        <v>43405</v>
      </c>
      <c r="B53" s="437"/>
      <c r="C53" s="438"/>
      <c r="D53" s="508">
        <f t="shared" si="2"/>
        <v>0</v>
      </c>
      <c r="E53" s="439"/>
      <c r="F53" s="440"/>
      <c r="G53" s="440"/>
      <c r="H53" s="441"/>
      <c r="I53" s="509">
        <f t="shared" si="3"/>
        <v>0</v>
      </c>
      <c r="J53" s="442"/>
      <c r="K53" s="510">
        <f t="shared" si="0"/>
        <v>0</v>
      </c>
      <c r="L53" s="511">
        <f t="shared" si="1"/>
        <v>0</v>
      </c>
      <c r="M53" s="435"/>
      <c r="N53" s="512"/>
    </row>
    <row r="54" spans="1:14" ht="16.5" customHeight="1" thickBot="1" x14ac:dyDescent="0.3">
      <c r="A54" s="513">
        <v>43406</v>
      </c>
      <c r="B54" s="437"/>
      <c r="C54" s="438"/>
      <c r="D54" s="514">
        <f t="shared" si="2"/>
        <v>0</v>
      </c>
      <c r="E54" s="439"/>
      <c r="F54" s="440"/>
      <c r="G54" s="440"/>
      <c r="H54" s="441"/>
      <c r="I54" s="515">
        <f t="shared" si="3"/>
        <v>0</v>
      </c>
      <c r="J54" s="442"/>
      <c r="K54" s="516">
        <f t="shared" si="0"/>
        <v>0</v>
      </c>
      <c r="L54" s="517">
        <f t="shared" si="1"/>
        <v>0</v>
      </c>
      <c r="M54" s="435"/>
      <c r="N54" s="518"/>
    </row>
    <row r="55" spans="1:14" ht="16.5" customHeight="1" x14ac:dyDescent="0.25">
      <c r="A55" s="519">
        <v>43409</v>
      </c>
      <c r="B55" s="437"/>
      <c r="C55" s="438"/>
      <c r="D55" s="520">
        <f t="shared" si="2"/>
        <v>0</v>
      </c>
      <c r="E55" s="439"/>
      <c r="F55" s="440"/>
      <c r="G55" s="440"/>
      <c r="H55" s="441"/>
      <c r="I55" s="521">
        <f t="shared" si="3"/>
        <v>0</v>
      </c>
      <c r="J55" s="442"/>
      <c r="K55" s="522">
        <f t="shared" si="0"/>
        <v>0</v>
      </c>
      <c r="L55" s="523">
        <f t="shared" si="1"/>
        <v>0</v>
      </c>
      <c r="M55" s="435"/>
      <c r="N55" s="524"/>
    </row>
    <row r="56" spans="1:14" ht="16.5" customHeight="1" x14ac:dyDescent="0.25">
      <c r="A56" s="507">
        <v>43410</v>
      </c>
      <c r="B56" s="437"/>
      <c r="C56" s="438"/>
      <c r="D56" s="508">
        <f t="shared" si="2"/>
        <v>0</v>
      </c>
      <c r="E56" s="439"/>
      <c r="F56" s="440"/>
      <c r="G56" s="440"/>
      <c r="H56" s="441"/>
      <c r="I56" s="509">
        <f t="shared" si="3"/>
        <v>0</v>
      </c>
      <c r="J56" s="442"/>
      <c r="K56" s="510">
        <f t="shared" si="0"/>
        <v>0</v>
      </c>
      <c r="L56" s="511">
        <f t="shared" si="1"/>
        <v>0</v>
      </c>
      <c r="M56" s="435"/>
      <c r="N56" s="512"/>
    </row>
    <row r="57" spans="1:14" ht="16.5" customHeight="1" x14ac:dyDescent="0.25">
      <c r="A57" s="507">
        <v>43411</v>
      </c>
      <c r="B57" s="437"/>
      <c r="C57" s="438"/>
      <c r="D57" s="508">
        <f t="shared" si="2"/>
        <v>0</v>
      </c>
      <c r="E57" s="439"/>
      <c r="F57" s="440"/>
      <c r="G57" s="440"/>
      <c r="H57" s="441"/>
      <c r="I57" s="509">
        <f t="shared" si="3"/>
        <v>0</v>
      </c>
      <c r="J57" s="442"/>
      <c r="K57" s="510">
        <f t="shared" si="0"/>
        <v>0</v>
      </c>
      <c r="L57" s="511">
        <f t="shared" si="1"/>
        <v>0</v>
      </c>
      <c r="M57" s="435"/>
      <c r="N57" s="512"/>
    </row>
    <row r="58" spans="1:14" ht="16.5" customHeight="1" x14ac:dyDescent="0.25">
      <c r="A58" s="507">
        <v>43412</v>
      </c>
      <c r="B58" s="437"/>
      <c r="C58" s="438"/>
      <c r="D58" s="508">
        <f t="shared" si="2"/>
        <v>0</v>
      </c>
      <c r="E58" s="439"/>
      <c r="F58" s="440"/>
      <c r="G58" s="440"/>
      <c r="H58" s="441"/>
      <c r="I58" s="509">
        <f t="shared" si="3"/>
        <v>0</v>
      </c>
      <c r="J58" s="442"/>
      <c r="K58" s="510">
        <f t="shared" si="0"/>
        <v>0</v>
      </c>
      <c r="L58" s="511">
        <f t="shared" si="1"/>
        <v>0</v>
      </c>
      <c r="M58" s="435"/>
      <c r="N58" s="512"/>
    </row>
    <row r="59" spans="1:14" ht="16.5" customHeight="1" thickBot="1" x14ac:dyDescent="0.3">
      <c r="A59" s="513">
        <v>43413</v>
      </c>
      <c r="B59" s="481"/>
      <c r="C59" s="482"/>
      <c r="D59" s="514">
        <f>MAX(C59-B59,0)*24</f>
        <v>0</v>
      </c>
      <c r="E59" s="484"/>
      <c r="F59" s="485"/>
      <c r="G59" s="485"/>
      <c r="H59" s="486"/>
      <c r="I59" s="515">
        <f t="shared" si="3"/>
        <v>0</v>
      </c>
      <c r="J59" s="488"/>
      <c r="K59" s="516">
        <f t="shared" si="0"/>
        <v>0</v>
      </c>
      <c r="L59" s="517">
        <f t="shared" si="1"/>
        <v>0</v>
      </c>
      <c r="M59" s="491"/>
      <c r="N59" s="518"/>
    </row>
    <row r="60" spans="1:14" s="204" customFormat="1" ht="16.5" customHeight="1" thickBot="1" x14ac:dyDescent="0.3">
      <c r="A60" s="305">
        <v>43416</v>
      </c>
      <c r="B60" s="782" t="s">
        <v>11</v>
      </c>
      <c r="C60" s="783"/>
      <c r="D60" s="783"/>
      <c r="E60" s="783"/>
      <c r="F60" s="783"/>
      <c r="G60" s="783"/>
      <c r="H60" s="783"/>
      <c r="I60" s="784"/>
      <c r="J60" s="749" t="s">
        <v>80</v>
      </c>
      <c r="K60" s="84">
        <f t="shared" si="0"/>
        <v>0</v>
      </c>
      <c r="L60" s="85">
        <f t="shared" si="1"/>
        <v>0</v>
      </c>
      <c r="M60" s="525"/>
      <c r="N60" s="526"/>
    </row>
    <row r="61" spans="1:14" ht="16.5" customHeight="1" x14ac:dyDescent="0.25">
      <c r="A61" s="507">
        <v>43417</v>
      </c>
      <c r="B61" s="733"/>
      <c r="C61" s="734"/>
      <c r="D61" s="750">
        <f>MAX(C61-B61,0)*24</f>
        <v>0</v>
      </c>
      <c r="E61" s="735"/>
      <c r="F61" s="736"/>
      <c r="G61" s="736"/>
      <c r="H61" s="737"/>
      <c r="I61" s="751">
        <f t="shared" si="3"/>
        <v>0</v>
      </c>
      <c r="J61" s="746"/>
      <c r="K61" s="510">
        <f t="shared" si="0"/>
        <v>0</v>
      </c>
      <c r="L61" s="511">
        <f t="shared" si="1"/>
        <v>0</v>
      </c>
      <c r="M61" s="494"/>
      <c r="N61" s="512"/>
    </row>
    <row r="62" spans="1:14" ht="16.5" customHeight="1" x14ac:dyDescent="0.25">
      <c r="A62" s="507">
        <v>43418</v>
      </c>
      <c r="B62" s="437"/>
      <c r="C62" s="438"/>
      <c r="D62" s="508">
        <f t="shared" si="2"/>
        <v>0</v>
      </c>
      <c r="E62" s="439"/>
      <c r="F62" s="440"/>
      <c r="G62" s="440"/>
      <c r="H62" s="441"/>
      <c r="I62" s="509">
        <f t="shared" si="3"/>
        <v>0</v>
      </c>
      <c r="J62" s="442"/>
      <c r="K62" s="510">
        <f t="shared" si="0"/>
        <v>0</v>
      </c>
      <c r="L62" s="511">
        <f t="shared" si="1"/>
        <v>0</v>
      </c>
      <c r="M62" s="435"/>
      <c r="N62" s="512"/>
    </row>
    <row r="63" spans="1:14" ht="16.5" customHeight="1" x14ac:dyDescent="0.25">
      <c r="A63" s="507">
        <v>43419</v>
      </c>
      <c r="B63" s="437"/>
      <c r="C63" s="438"/>
      <c r="D63" s="508">
        <f t="shared" si="2"/>
        <v>0</v>
      </c>
      <c r="E63" s="439"/>
      <c r="F63" s="440"/>
      <c r="G63" s="440"/>
      <c r="H63" s="441"/>
      <c r="I63" s="509">
        <f t="shared" si="3"/>
        <v>0</v>
      </c>
      <c r="J63" s="442"/>
      <c r="K63" s="510">
        <f t="shared" si="0"/>
        <v>0</v>
      </c>
      <c r="L63" s="511">
        <f t="shared" si="1"/>
        <v>0</v>
      </c>
      <c r="M63" s="435"/>
      <c r="N63" s="512"/>
    </row>
    <row r="64" spans="1:14" ht="16.5" customHeight="1" thickBot="1" x14ac:dyDescent="0.3">
      <c r="A64" s="513">
        <v>43420</v>
      </c>
      <c r="B64" s="437"/>
      <c r="C64" s="438"/>
      <c r="D64" s="514">
        <f t="shared" si="2"/>
        <v>0</v>
      </c>
      <c r="E64" s="439"/>
      <c r="F64" s="440"/>
      <c r="G64" s="440"/>
      <c r="H64" s="441"/>
      <c r="I64" s="515">
        <f t="shared" si="3"/>
        <v>0</v>
      </c>
      <c r="J64" s="442"/>
      <c r="K64" s="516">
        <f t="shared" si="0"/>
        <v>0</v>
      </c>
      <c r="L64" s="517">
        <f t="shared" si="1"/>
        <v>0</v>
      </c>
      <c r="M64" s="435"/>
      <c r="N64" s="518"/>
    </row>
    <row r="65" spans="1:14" ht="15" x14ac:dyDescent="0.25">
      <c r="A65" s="519">
        <v>43423</v>
      </c>
      <c r="B65" s="437"/>
      <c r="C65" s="438"/>
      <c r="D65" s="520">
        <f t="shared" si="2"/>
        <v>0</v>
      </c>
      <c r="E65" s="439"/>
      <c r="F65" s="440"/>
      <c r="G65" s="440"/>
      <c r="H65" s="441"/>
      <c r="I65" s="521">
        <f t="shared" si="3"/>
        <v>0</v>
      </c>
      <c r="J65" s="442"/>
      <c r="K65" s="522">
        <f t="shared" si="0"/>
        <v>0</v>
      </c>
      <c r="L65" s="523">
        <f t="shared" si="1"/>
        <v>0</v>
      </c>
      <c r="M65" s="435"/>
      <c r="N65" s="527"/>
    </row>
    <row r="66" spans="1:14" ht="15" x14ac:dyDescent="0.25">
      <c r="A66" s="507">
        <v>43424</v>
      </c>
      <c r="B66" s="437"/>
      <c r="C66" s="438"/>
      <c r="D66" s="508">
        <f t="shared" si="2"/>
        <v>0</v>
      </c>
      <c r="E66" s="439"/>
      <c r="F66" s="440"/>
      <c r="G66" s="440"/>
      <c r="H66" s="441"/>
      <c r="I66" s="509">
        <f t="shared" si="3"/>
        <v>0</v>
      </c>
      <c r="J66" s="442"/>
      <c r="K66" s="510">
        <f t="shared" si="0"/>
        <v>0</v>
      </c>
      <c r="L66" s="511">
        <f t="shared" si="1"/>
        <v>0</v>
      </c>
      <c r="M66" s="435"/>
      <c r="N66" s="528"/>
    </row>
    <row r="67" spans="1:14" ht="16.5" customHeight="1" thickBot="1" x14ac:dyDescent="0.3">
      <c r="A67" s="507">
        <v>43425</v>
      </c>
      <c r="B67" s="481"/>
      <c r="C67" s="482"/>
      <c r="D67" s="508">
        <f t="shared" si="2"/>
        <v>0</v>
      </c>
      <c r="E67" s="484"/>
      <c r="F67" s="485"/>
      <c r="G67" s="485"/>
      <c r="H67" s="486"/>
      <c r="I67" s="509">
        <f t="shared" si="3"/>
        <v>0</v>
      </c>
      <c r="J67" s="529"/>
      <c r="K67" s="510">
        <f t="shared" si="0"/>
        <v>0</v>
      </c>
      <c r="L67" s="511">
        <f t="shared" si="1"/>
        <v>0</v>
      </c>
      <c r="M67" s="530"/>
      <c r="N67" s="512"/>
    </row>
    <row r="68" spans="1:14" s="204" customFormat="1" ht="16.5" customHeight="1" thickBot="1" x14ac:dyDescent="0.3">
      <c r="A68" s="237">
        <v>43426</v>
      </c>
      <c r="B68" s="785" t="s">
        <v>11</v>
      </c>
      <c r="C68" s="786"/>
      <c r="D68" s="786"/>
      <c r="E68" s="786"/>
      <c r="F68" s="786"/>
      <c r="G68" s="786"/>
      <c r="H68" s="786"/>
      <c r="I68" s="787"/>
      <c r="J68" s="749" t="s">
        <v>62</v>
      </c>
      <c r="K68" s="75">
        <f t="shared" si="0"/>
        <v>0</v>
      </c>
      <c r="L68" s="76">
        <f t="shared" si="1"/>
        <v>0</v>
      </c>
      <c r="M68" s="525"/>
      <c r="N68" s="236"/>
    </row>
    <row r="69" spans="1:14" ht="16.5" customHeight="1" thickBot="1" x14ac:dyDescent="0.3">
      <c r="A69" s="513">
        <v>43427</v>
      </c>
      <c r="B69" s="733"/>
      <c r="C69" s="734"/>
      <c r="D69" s="752">
        <f t="shared" si="2"/>
        <v>0</v>
      </c>
      <c r="E69" s="735"/>
      <c r="F69" s="736"/>
      <c r="G69" s="736"/>
      <c r="H69" s="737"/>
      <c r="I69" s="753">
        <f t="shared" si="3"/>
        <v>0</v>
      </c>
      <c r="J69" s="746"/>
      <c r="K69" s="516">
        <f t="shared" si="0"/>
        <v>0</v>
      </c>
      <c r="L69" s="517">
        <f t="shared" si="1"/>
        <v>0</v>
      </c>
      <c r="M69" s="494"/>
      <c r="N69" s="518"/>
    </row>
    <row r="70" spans="1:14" ht="16.5" customHeight="1" x14ac:dyDescent="0.25">
      <c r="A70" s="519">
        <v>43430</v>
      </c>
      <c r="B70" s="437"/>
      <c r="C70" s="438"/>
      <c r="D70" s="520">
        <f t="shared" si="2"/>
        <v>0</v>
      </c>
      <c r="E70" s="439"/>
      <c r="F70" s="440"/>
      <c r="G70" s="440"/>
      <c r="H70" s="441"/>
      <c r="I70" s="521">
        <f t="shared" si="3"/>
        <v>0</v>
      </c>
      <c r="J70" s="442"/>
      <c r="K70" s="522">
        <f t="shared" si="0"/>
        <v>0</v>
      </c>
      <c r="L70" s="523">
        <f t="shared" si="1"/>
        <v>0</v>
      </c>
      <c r="M70" s="435"/>
      <c r="N70" s="524"/>
    </row>
    <row r="71" spans="1:14" ht="16.5" customHeight="1" x14ac:dyDescent="0.25">
      <c r="A71" s="507">
        <v>43431</v>
      </c>
      <c r="B71" s="437"/>
      <c r="C71" s="438"/>
      <c r="D71" s="508">
        <f t="shared" si="2"/>
        <v>0</v>
      </c>
      <c r="E71" s="439"/>
      <c r="F71" s="440"/>
      <c r="G71" s="440"/>
      <c r="H71" s="441"/>
      <c r="I71" s="509">
        <f t="shared" si="3"/>
        <v>0</v>
      </c>
      <c r="J71" s="442"/>
      <c r="K71" s="510">
        <f t="shared" si="0"/>
        <v>0</v>
      </c>
      <c r="L71" s="511">
        <f t="shared" si="1"/>
        <v>0</v>
      </c>
      <c r="M71" s="435"/>
      <c r="N71" s="512"/>
    </row>
    <row r="72" spans="1:14" ht="16.5" customHeight="1" x14ac:dyDescent="0.25">
      <c r="A72" s="507">
        <v>43432</v>
      </c>
      <c r="B72" s="437"/>
      <c r="C72" s="438"/>
      <c r="D72" s="508">
        <f t="shared" si="2"/>
        <v>0</v>
      </c>
      <c r="E72" s="439"/>
      <c r="F72" s="440"/>
      <c r="G72" s="440"/>
      <c r="H72" s="441"/>
      <c r="I72" s="509">
        <f t="shared" si="3"/>
        <v>0</v>
      </c>
      <c r="J72" s="442"/>
      <c r="K72" s="510">
        <f t="shared" si="0"/>
        <v>0</v>
      </c>
      <c r="L72" s="511">
        <f t="shared" si="1"/>
        <v>0</v>
      </c>
      <c r="M72" s="435"/>
      <c r="N72" s="512"/>
    </row>
    <row r="73" spans="1:14" ht="16.5" customHeight="1" x14ac:dyDescent="0.25">
      <c r="A73" s="507">
        <v>43433</v>
      </c>
      <c r="B73" s="437"/>
      <c r="C73" s="438"/>
      <c r="D73" s="508">
        <f t="shared" si="2"/>
        <v>0</v>
      </c>
      <c r="E73" s="439"/>
      <c r="F73" s="440"/>
      <c r="G73" s="440"/>
      <c r="H73" s="441"/>
      <c r="I73" s="509">
        <f t="shared" si="3"/>
        <v>0</v>
      </c>
      <c r="J73" s="442"/>
      <c r="K73" s="510">
        <f t="shared" si="0"/>
        <v>0</v>
      </c>
      <c r="L73" s="511">
        <f t="shared" si="1"/>
        <v>0</v>
      </c>
      <c r="M73" s="435"/>
      <c r="N73" s="512"/>
    </row>
    <row r="74" spans="1:14" ht="16.5" customHeight="1" thickBot="1" x14ac:dyDescent="0.3">
      <c r="A74" s="513">
        <v>43434</v>
      </c>
      <c r="B74" s="437"/>
      <c r="C74" s="438"/>
      <c r="D74" s="514">
        <f t="shared" si="2"/>
        <v>0</v>
      </c>
      <c r="E74" s="439"/>
      <c r="F74" s="440"/>
      <c r="G74" s="440"/>
      <c r="H74" s="441"/>
      <c r="I74" s="515">
        <f t="shared" si="3"/>
        <v>0</v>
      </c>
      <c r="J74" s="442"/>
      <c r="K74" s="516">
        <f t="shared" ref="K74:K137" si="4">IF(I74+M74&gt;0,1,0)</f>
        <v>0</v>
      </c>
      <c r="L74" s="517">
        <f t="shared" si="1"/>
        <v>0</v>
      </c>
      <c r="M74" s="435"/>
      <c r="N74" s="518"/>
    </row>
    <row r="75" spans="1:14" ht="16.5" customHeight="1" x14ac:dyDescent="0.25">
      <c r="A75" s="531">
        <v>43437</v>
      </c>
      <c r="B75" s="437"/>
      <c r="C75" s="438"/>
      <c r="D75" s="532">
        <f t="shared" si="2"/>
        <v>0</v>
      </c>
      <c r="E75" s="439"/>
      <c r="F75" s="440"/>
      <c r="G75" s="440"/>
      <c r="H75" s="441"/>
      <c r="I75" s="533">
        <f t="shared" si="3"/>
        <v>0</v>
      </c>
      <c r="J75" s="442"/>
      <c r="K75" s="534">
        <f t="shared" si="4"/>
        <v>0</v>
      </c>
      <c r="L75" s="535">
        <f t="shared" ref="L75:L138" si="5">I75/60+M75</f>
        <v>0</v>
      </c>
      <c r="M75" s="435"/>
      <c r="N75" s="536"/>
    </row>
    <row r="76" spans="1:14" ht="16.5" customHeight="1" x14ac:dyDescent="0.25">
      <c r="A76" s="537">
        <v>43438</v>
      </c>
      <c r="B76" s="437"/>
      <c r="C76" s="438"/>
      <c r="D76" s="538">
        <f t="shared" ref="D76:D139" si="6">MAX(C76-B76,0)*24</f>
        <v>0</v>
      </c>
      <c r="E76" s="439"/>
      <c r="F76" s="440"/>
      <c r="G76" s="440"/>
      <c r="H76" s="441"/>
      <c r="I76" s="539">
        <f t="shared" ref="I76:I139" si="7">MAX(D76*60-H76-F76-E76-G76,0)</f>
        <v>0</v>
      </c>
      <c r="J76" s="442"/>
      <c r="K76" s="540">
        <f t="shared" si="4"/>
        <v>0</v>
      </c>
      <c r="L76" s="541">
        <f t="shared" si="5"/>
        <v>0</v>
      </c>
      <c r="M76" s="435"/>
      <c r="N76" s="542"/>
    </row>
    <row r="77" spans="1:14" ht="16.5" customHeight="1" x14ac:dyDescent="0.25">
      <c r="A77" s="537">
        <v>43439</v>
      </c>
      <c r="B77" s="437"/>
      <c r="C77" s="438"/>
      <c r="D77" s="538">
        <f t="shared" si="6"/>
        <v>0</v>
      </c>
      <c r="E77" s="439"/>
      <c r="F77" s="440"/>
      <c r="G77" s="440"/>
      <c r="H77" s="441"/>
      <c r="I77" s="539">
        <f t="shared" si="7"/>
        <v>0</v>
      </c>
      <c r="J77" s="442"/>
      <c r="K77" s="540">
        <f t="shared" si="4"/>
        <v>0</v>
      </c>
      <c r="L77" s="541">
        <f t="shared" si="5"/>
        <v>0</v>
      </c>
      <c r="M77" s="435"/>
      <c r="N77" s="542"/>
    </row>
    <row r="78" spans="1:14" ht="16.5" customHeight="1" x14ac:dyDescent="0.25">
      <c r="A78" s="537">
        <v>43440</v>
      </c>
      <c r="B78" s="437"/>
      <c r="C78" s="438"/>
      <c r="D78" s="538">
        <f t="shared" si="6"/>
        <v>0</v>
      </c>
      <c r="E78" s="439"/>
      <c r="F78" s="440"/>
      <c r="G78" s="440"/>
      <c r="H78" s="441"/>
      <c r="I78" s="539">
        <f t="shared" si="7"/>
        <v>0</v>
      </c>
      <c r="J78" s="442"/>
      <c r="K78" s="540">
        <f t="shared" si="4"/>
        <v>0</v>
      </c>
      <c r="L78" s="541">
        <f t="shared" si="5"/>
        <v>0</v>
      </c>
      <c r="M78" s="435"/>
      <c r="N78" s="542"/>
    </row>
    <row r="79" spans="1:14" ht="16.5" customHeight="1" thickBot="1" x14ac:dyDescent="0.3">
      <c r="A79" s="543">
        <v>43441</v>
      </c>
      <c r="B79" s="437"/>
      <c r="C79" s="438"/>
      <c r="D79" s="544">
        <f t="shared" si="6"/>
        <v>0</v>
      </c>
      <c r="E79" s="439"/>
      <c r="F79" s="440"/>
      <c r="G79" s="440"/>
      <c r="H79" s="441"/>
      <c r="I79" s="545">
        <f t="shared" si="7"/>
        <v>0</v>
      </c>
      <c r="J79" s="442"/>
      <c r="K79" s="546">
        <f t="shared" si="4"/>
        <v>0</v>
      </c>
      <c r="L79" s="547">
        <f t="shared" si="5"/>
        <v>0</v>
      </c>
      <c r="M79" s="435"/>
      <c r="N79" s="548"/>
    </row>
    <row r="80" spans="1:14" ht="15" x14ac:dyDescent="0.25">
      <c r="A80" s="549">
        <v>43444</v>
      </c>
      <c r="B80" s="437"/>
      <c r="C80" s="438"/>
      <c r="D80" s="550">
        <f t="shared" si="6"/>
        <v>0</v>
      </c>
      <c r="E80" s="439"/>
      <c r="F80" s="440"/>
      <c r="G80" s="440"/>
      <c r="H80" s="441"/>
      <c r="I80" s="551">
        <f t="shared" si="7"/>
        <v>0</v>
      </c>
      <c r="J80" s="442"/>
      <c r="K80" s="552">
        <f t="shared" si="4"/>
        <v>0</v>
      </c>
      <c r="L80" s="553">
        <f t="shared" si="5"/>
        <v>0</v>
      </c>
      <c r="M80" s="435"/>
      <c r="N80" s="554"/>
    </row>
    <row r="81" spans="1:14" ht="16.5" customHeight="1" x14ac:dyDescent="0.25">
      <c r="A81" s="537">
        <v>43445</v>
      </c>
      <c r="B81" s="437"/>
      <c r="C81" s="438"/>
      <c r="D81" s="538">
        <f t="shared" si="6"/>
        <v>0</v>
      </c>
      <c r="E81" s="439"/>
      <c r="F81" s="440"/>
      <c r="G81" s="440"/>
      <c r="H81" s="441"/>
      <c r="I81" s="539">
        <f t="shared" si="7"/>
        <v>0</v>
      </c>
      <c r="J81" s="442"/>
      <c r="K81" s="540">
        <f t="shared" si="4"/>
        <v>0</v>
      </c>
      <c r="L81" s="541">
        <f t="shared" si="5"/>
        <v>0</v>
      </c>
      <c r="M81" s="435"/>
      <c r="N81" s="542"/>
    </row>
    <row r="82" spans="1:14" ht="16.5" customHeight="1" x14ac:dyDescent="0.25">
      <c r="A82" s="537">
        <v>43446</v>
      </c>
      <c r="B82" s="437"/>
      <c r="C82" s="438"/>
      <c r="D82" s="538">
        <f t="shared" si="6"/>
        <v>0</v>
      </c>
      <c r="E82" s="439"/>
      <c r="F82" s="440"/>
      <c r="G82" s="440"/>
      <c r="H82" s="441"/>
      <c r="I82" s="539">
        <f t="shared" si="7"/>
        <v>0</v>
      </c>
      <c r="J82" s="442"/>
      <c r="K82" s="540">
        <f t="shared" si="4"/>
        <v>0</v>
      </c>
      <c r="L82" s="541">
        <f t="shared" si="5"/>
        <v>0</v>
      </c>
      <c r="M82" s="435"/>
      <c r="N82" s="542"/>
    </row>
    <row r="83" spans="1:14" ht="16.5" customHeight="1" x14ac:dyDescent="0.25">
      <c r="A83" s="537">
        <v>43447</v>
      </c>
      <c r="B83" s="437"/>
      <c r="C83" s="438"/>
      <c r="D83" s="538">
        <f t="shared" si="6"/>
        <v>0</v>
      </c>
      <c r="E83" s="439"/>
      <c r="F83" s="440"/>
      <c r="G83" s="440"/>
      <c r="H83" s="441"/>
      <c r="I83" s="539">
        <f t="shared" si="7"/>
        <v>0</v>
      </c>
      <c r="J83" s="442"/>
      <c r="K83" s="540">
        <f t="shared" si="4"/>
        <v>0</v>
      </c>
      <c r="L83" s="541">
        <f t="shared" si="5"/>
        <v>0</v>
      </c>
      <c r="M83" s="435"/>
      <c r="N83" s="542"/>
    </row>
    <row r="84" spans="1:14" ht="16.5" customHeight="1" thickBot="1" x14ac:dyDescent="0.3">
      <c r="A84" s="555">
        <v>43448</v>
      </c>
      <c r="B84" s="437"/>
      <c r="C84" s="438"/>
      <c r="D84" s="556">
        <f t="shared" si="6"/>
        <v>0</v>
      </c>
      <c r="E84" s="439"/>
      <c r="F84" s="440"/>
      <c r="G84" s="440"/>
      <c r="H84" s="441"/>
      <c r="I84" s="557">
        <f t="shared" si="7"/>
        <v>0</v>
      </c>
      <c r="J84" s="442"/>
      <c r="K84" s="558">
        <f t="shared" si="4"/>
        <v>0</v>
      </c>
      <c r="L84" s="559">
        <f t="shared" si="5"/>
        <v>0</v>
      </c>
      <c r="M84" s="435"/>
      <c r="N84" s="560"/>
    </row>
    <row r="85" spans="1:14" ht="15" x14ac:dyDescent="0.25">
      <c r="A85" s="531">
        <v>43451</v>
      </c>
      <c r="B85" s="437"/>
      <c r="C85" s="438"/>
      <c r="D85" s="532">
        <f t="shared" si="6"/>
        <v>0</v>
      </c>
      <c r="E85" s="439"/>
      <c r="F85" s="440"/>
      <c r="G85" s="440"/>
      <c r="H85" s="441"/>
      <c r="I85" s="533">
        <f t="shared" si="7"/>
        <v>0</v>
      </c>
      <c r="J85" s="442"/>
      <c r="K85" s="534">
        <f t="shared" si="4"/>
        <v>0</v>
      </c>
      <c r="L85" s="535">
        <f t="shared" si="5"/>
        <v>0</v>
      </c>
      <c r="M85" s="435"/>
      <c r="N85" s="561"/>
    </row>
    <row r="86" spans="1:14" ht="16.5" customHeight="1" x14ac:dyDescent="0.25">
      <c r="A86" s="537">
        <v>43452</v>
      </c>
      <c r="B86" s="437"/>
      <c r="C86" s="438"/>
      <c r="D86" s="538">
        <f t="shared" si="6"/>
        <v>0</v>
      </c>
      <c r="E86" s="439"/>
      <c r="F86" s="440"/>
      <c r="G86" s="440"/>
      <c r="H86" s="441"/>
      <c r="I86" s="539">
        <f t="shared" si="7"/>
        <v>0</v>
      </c>
      <c r="J86" s="442"/>
      <c r="K86" s="540">
        <f t="shared" si="4"/>
        <v>0</v>
      </c>
      <c r="L86" s="541">
        <f t="shared" si="5"/>
        <v>0</v>
      </c>
      <c r="M86" s="435"/>
      <c r="N86" s="542"/>
    </row>
    <row r="87" spans="1:14" ht="16.5" customHeight="1" x14ac:dyDescent="0.25">
      <c r="A87" s="537">
        <v>43453</v>
      </c>
      <c r="B87" s="437"/>
      <c r="C87" s="438"/>
      <c r="D87" s="538">
        <f t="shared" si="6"/>
        <v>0</v>
      </c>
      <c r="E87" s="439"/>
      <c r="F87" s="440"/>
      <c r="G87" s="440"/>
      <c r="H87" s="441"/>
      <c r="I87" s="539">
        <f t="shared" si="7"/>
        <v>0</v>
      </c>
      <c r="J87" s="442"/>
      <c r="K87" s="540">
        <f t="shared" si="4"/>
        <v>0</v>
      </c>
      <c r="L87" s="541">
        <f t="shared" si="5"/>
        <v>0</v>
      </c>
      <c r="M87" s="435"/>
      <c r="N87" s="542"/>
    </row>
    <row r="88" spans="1:14" ht="16.5" customHeight="1" x14ac:dyDescent="0.25">
      <c r="A88" s="537">
        <v>43454</v>
      </c>
      <c r="B88" s="437"/>
      <c r="C88" s="438"/>
      <c r="D88" s="538">
        <f t="shared" si="6"/>
        <v>0</v>
      </c>
      <c r="E88" s="439"/>
      <c r="F88" s="440"/>
      <c r="G88" s="440"/>
      <c r="H88" s="441"/>
      <c r="I88" s="539">
        <f t="shared" si="7"/>
        <v>0</v>
      </c>
      <c r="J88" s="442"/>
      <c r="K88" s="540">
        <f t="shared" si="4"/>
        <v>0</v>
      </c>
      <c r="L88" s="541">
        <f t="shared" si="5"/>
        <v>0</v>
      </c>
      <c r="M88" s="435"/>
      <c r="N88" s="542"/>
    </row>
    <row r="89" spans="1:14" ht="16.5" customHeight="1" thickBot="1" x14ac:dyDescent="0.3">
      <c r="A89" s="543">
        <v>43455</v>
      </c>
      <c r="B89" s="437"/>
      <c r="C89" s="438"/>
      <c r="D89" s="544">
        <f t="shared" si="6"/>
        <v>0</v>
      </c>
      <c r="E89" s="439"/>
      <c r="F89" s="440"/>
      <c r="G89" s="440"/>
      <c r="H89" s="441"/>
      <c r="I89" s="545">
        <f t="shared" si="7"/>
        <v>0</v>
      </c>
      <c r="J89" s="442"/>
      <c r="K89" s="546">
        <f t="shared" si="4"/>
        <v>0</v>
      </c>
      <c r="L89" s="547">
        <f t="shared" si="5"/>
        <v>0</v>
      </c>
      <c r="M89" s="435"/>
      <c r="N89" s="548"/>
    </row>
    <row r="90" spans="1:14" ht="16.5" customHeight="1" thickBot="1" x14ac:dyDescent="0.3">
      <c r="A90" s="549">
        <v>43458</v>
      </c>
      <c r="B90" s="726"/>
      <c r="C90" s="727"/>
      <c r="D90" s="728">
        <f t="shared" si="6"/>
        <v>0</v>
      </c>
      <c r="E90" s="729"/>
      <c r="F90" s="730"/>
      <c r="G90" s="730"/>
      <c r="H90" s="731"/>
      <c r="I90" s="732">
        <f t="shared" si="7"/>
        <v>0</v>
      </c>
      <c r="J90" s="754"/>
      <c r="K90" s="552">
        <f t="shared" si="4"/>
        <v>0</v>
      </c>
      <c r="L90" s="553">
        <f t="shared" si="5"/>
        <v>0</v>
      </c>
      <c r="M90" s="562"/>
      <c r="N90" s="563"/>
    </row>
    <row r="91" spans="1:14" s="204" customFormat="1" ht="16.5" customHeight="1" thickBot="1" x14ac:dyDescent="0.3">
      <c r="A91" s="255">
        <v>43459</v>
      </c>
      <c r="B91" s="788" t="s">
        <v>11</v>
      </c>
      <c r="C91" s="789"/>
      <c r="D91" s="789"/>
      <c r="E91" s="789"/>
      <c r="F91" s="789"/>
      <c r="G91" s="789"/>
      <c r="H91" s="789"/>
      <c r="I91" s="790"/>
      <c r="J91" s="756" t="s">
        <v>57</v>
      </c>
      <c r="K91" s="102">
        <f t="shared" si="4"/>
        <v>0</v>
      </c>
      <c r="L91" s="103">
        <f t="shared" si="5"/>
        <v>0</v>
      </c>
      <c r="M91" s="564"/>
      <c r="N91" s="256"/>
    </row>
    <row r="92" spans="1:14" ht="16.5" customHeight="1" x14ac:dyDescent="0.25">
      <c r="A92" s="537">
        <v>43460</v>
      </c>
      <c r="B92" s="733"/>
      <c r="C92" s="734"/>
      <c r="D92" s="532">
        <f t="shared" si="6"/>
        <v>0</v>
      </c>
      <c r="E92" s="735"/>
      <c r="F92" s="736"/>
      <c r="G92" s="736"/>
      <c r="H92" s="737"/>
      <c r="I92" s="533">
        <f t="shared" si="7"/>
        <v>0</v>
      </c>
      <c r="J92" s="755"/>
      <c r="K92" s="540">
        <f t="shared" si="4"/>
        <v>0</v>
      </c>
      <c r="L92" s="541">
        <f t="shared" si="5"/>
        <v>0</v>
      </c>
      <c r="M92" s="565"/>
      <c r="N92" s="542"/>
    </row>
    <row r="93" spans="1:14" ht="16.5" customHeight="1" x14ac:dyDescent="0.25">
      <c r="A93" s="537">
        <v>43461</v>
      </c>
      <c r="B93" s="437"/>
      <c r="C93" s="438"/>
      <c r="D93" s="538">
        <f t="shared" si="6"/>
        <v>0</v>
      </c>
      <c r="E93" s="439"/>
      <c r="F93" s="440"/>
      <c r="G93" s="440"/>
      <c r="H93" s="441"/>
      <c r="I93" s="539">
        <f t="shared" si="7"/>
        <v>0</v>
      </c>
      <c r="J93" s="566"/>
      <c r="K93" s="540">
        <f t="shared" si="4"/>
        <v>0</v>
      </c>
      <c r="L93" s="541">
        <f t="shared" si="5"/>
        <v>0</v>
      </c>
      <c r="M93" s="567"/>
      <c r="N93" s="542"/>
    </row>
    <row r="94" spans="1:14" ht="16.5" customHeight="1" thickBot="1" x14ac:dyDescent="0.3">
      <c r="A94" s="555">
        <v>43462</v>
      </c>
      <c r="B94" s="437"/>
      <c r="C94" s="438"/>
      <c r="D94" s="556">
        <f t="shared" si="6"/>
        <v>0</v>
      </c>
      <c r="E94" s="439"/>
      <c r="F94" s="440"/>
      <c r="G94" s="440"/>
      <c r="H94" s="441"/>
      <c r="I94" s="557">
        <f t="shared" si="7"/>
        <v>0</v>
      </c>
      <c r="J94" s="566"/>
      <c r="K94" s="558">
        <f t="shared" si="4"/>
        <v>0</v>
      </c>
      <c r="L94" s="559">
        <f t="shared" si="5"/>
        <v>0</v>
      </c>
      <c r="M94" s="567"/>
      <c r="N94" s="560"/>
    </row>
    <row r="95" spans="1:14" ht="16.5" customHeight="1" thickBot="1" x14ac:dyDescent="0.3">
      <c r="A95" s="531">
        <v>43465</v>
      </c>
      <c r="B95" s="726"/>
      <c r="C95" s="727"/>
      <c r="D95" s="738">
        <f t="shared" si="6"/>
        <v>0</v>
      </c>
      <c r="E95" s="729"/>
      <c r="F95" s="730"/>
      <c r="G95" s="730"/>
      <c r="H95" s="731"/>
      <c r="I95" s="739">
        <f t="shared" si="7"/>
        <v>0</v>
      </c>
      <c r="J95" s="757"/>
      <c r="K95" s="534">
        <f t="shared" si="4"/>
        <v>0</v>
      </c>
      <c r="L95" s="535">
        <f t="shared" si="5"/>
        <v>0</v>
      </c>
      <c r="M95" s="530"/>
      <c r="N95" s="536"/>
    </row>
    <row r="96" spans="1:14" s="204" customFormat="1" ht="16.5" customHeight="1" thickBot="1" x14ac:dyDescent="0.3">
      <c r="A96" s="568">
        <v>43466</v>
      </c>
      <c r="B96" s="761" t="s">
        <v>11</v>
      </c>
      <c r="C96" s="762"/>
      <c r="D96" s="762"/>
      <c r="E96" s="762"/>
      <c r="F96" s="762"/>
      <c r="G96" s="762"/>
      <c r="H96" s="762"/>
      <c r="I96" s="763"/>
      <c r="J96" s="758" t="s">
        <v>63</v>
      </c>
      <c r="K96" s="121">
        <f t="shared" si="4"/>
        <v>0</v>
      </c>
      <c r="L96" s="122">
        <f t="shared" si="5"/>
        <v>0</v>
      </c>
      <c r="M96" s="569"/>
      <c r="N96" s="570"/>
    </row>
    <row r="97" spans="1:14" ht="16.5" customHeight="1" x14ac:dyDescent="0.25">
      <c r="A97" s="571">
        <v>43467</v>
      </c>
      <c r="B97" s="733"/>
      <c r="C97" s="734"/>
      <c r="D97" s="598">
        <f t="shared" si="6"/>
        <v>0</v>
      </c>
      <c r="E97" s="735"/>
      <c r="F97" s="736"/>
      <c r="G97" s="736"/>
      <c r="H97" s="737"/>
      <c r="I97" s="599">
        <f t="shared" si="7"/>
        <v>0</v>
      </c>
      <c r="J97" s="755"/>
      <c r="K97" s="574">
        <f t="shared" si="4"/>
        <v>0</v>
      </c>
      <c r="L97" s="575">
        <f t="shared" si="5"/>
        <v>0</v>
      </c>
      <c r="M97" s="565"/>
      <c r="N97" s="576"/>
    </row>
    <row r="98" spans="1:14" ht="16.5" customHeight="1" x14ac:dyDescent="0.25">
      <c r="A98" s="571">
        <v>43468</v>
      </c>
      <c r="B98" s="437"/>
      <c r="C98" s="438"/>
      <c r="D98" s="577">
        <f t="shared" si="6"/>
        <v>0</v>
      </c>
      <c r="E98" s="439"/>
      <c r="F98" s="440"/>
      <c r="G98" s="440"/>
      <c r="H98" s="441"/>
      <c r="I98" s="578">
        <f t="shared" si="7"/>
        <v>0</v>
      </c>
      <c r="J98" s="442"/>
      <c r="K98" s="574">
        <f t="shared" si="4"/>
        <v>0</v>
      </c>
      <c r="L98" s="575">
        <f t="shared" si="5"/>
        <v>0</v>
      </c>
      <c r="M98" s="435"/>
      <c r="N98" s="576"/>
    </row>
    <row r="99" spans="1:14" ht="16.5" customHeight="1" thickBot="1" x14ac:dyDescent="0.3">
      <c r="A99" s="579">
        <v>43469</v>
      </c>
      <c r="B99" s="437"/>
      <c r="C99" s="438"/>
      <c r="D99" s="580">
        <f t="shared" si="6"/>
        <v>0</v>
      </c>
      <c r="E99" s="439"/>
      <c r="F99" s="440"/>
      <c r="G99" s="440"/>
      <c r="H99" s="441"/>
      <c r="I99" s="581">
        <f t="shared" si="7"/>
        <v>0</v>
      </c>
      <c r="J99" s="442"/>
      <c r="K99" s="582">
        <f t="shared" si="4"/>
        <v>0</v>
      </c>
      <c r="L99" s="583">
        <f t="shared" si="5"/>
        <v>0</v>
      </c>
      <c r="M99" s="435"/>
      <c r="N99" s="584"/>
    </row>
    <row r="100" spans="1:14" ht="16.5" customHeight="1" x14ac:dyDescent="0.25">
      <c r="A100" s="585">
        <v>43472</v>
      </c>
      <c r="B100" s="437"/>
      <c r="C100" s="438"/>
      <c r="D100" s="586">
        <f t="shared" si="6"/>
        <v>0</v>
      </c>
      <c r="E100" s="439"/>
      <c r="F100" s="440"/>
      <c r="G100" s="440"/>
      <c r="H100" s="441"/>
      <c r="I100" s="587">
        <f t="shared" si="7"/>
        <v>0</v>
      </c>
      <c r="J100" s="442"/>
      <c r="K100" s="588">
        <f t="shared" si="4"/>
        <v>0</v>
      </c>
      <c r="L100" s="589">
        <f t="shared" si="5"/>
        <v>0</v>
      </c>
      <c r="M100" s="435"/>
      <c r="N100" s="590"/>
    </row>
    <row r="101" spans="1:14" ht="16.5" customHeight="1" x14ac:dyDescent="0.25">
      <c r="A101" s="571">
        <v>43473</v>
      </c>
      <c r="B101" s="437"/>
      <c r="C101" s="438"/>
      <c r="D101" s="572">
        <f t="shared" si="6"/>
        <v>0</v>
      </c>
      <c r="E101" s="439"/>
      <c r="F101" s="440"/>
      <c r="G101" s="440"/>
      <c r="H101" s="441"/>
      <c r="I101" s="573">
        <f t="shared" si="7"/>
        <v>0</v>
      </c>
      <c r="J101" s="442"/>
      <c r="K101" s="574">
        <f t="shared" si="4"/>
        <v>0</v>
      </c>
      <c r="L101" s="575">
        <f t="shared" si="5"/>
        <v>0</v>
      </c>
      <c r="M101" s="435"/>
      <c r="N101" s="576"/>
    </row>
    <row r="102" spans="1:14" ht="16.5" customHeight="1" x14ac:dyDescent="0.25">
      <c r="A102" s="571">
        <v>43474</v>
      </c>
      <c r="B102" s="437"/>
      <c r="C102" s="438"/>
      <c r="D102" s="572">
        <f t="shared" si="6"/>
        <v>0</v>
      </c>
      <c r="E102" s="439"/>
      <c r="F102" s="440"/>
      <c r="G102" s="440"/>
      <c r="H102" s="441"/>
      <c r="I102" s="573">
        <f t="shared" si="7"/>
        <v>0</v>
      </c>
      <c r="J102" s="442"/>
      <c r="K102" s="574">
        <f t="shared" si="4"/>
        <v>0</v>
      </c>
      <c r="L102" s="575">
        <f t="shared" si="5"/>
        <v>0</v>
      </c>
      <c r="M102" s="435"/>
      <c r="N102" s="576"/>
    </row>
    <row r="103" spans="1:14" ht="16.5" customHeight="1" x14ac:dyDescent="0.25">
      <c r="A103" s="571">
        <v>43475</v>
      </c>
      <c r="B103" s="437"/>
      <c r="C103" s="438"/>
      <c r="D103" s="577">
        <f t="shared" si="6"/>
        <v>0</v>
      </c>
      <c r="E103" s="439"/>
      <c r="F103" s="440"/>
      <c r="G103" s="440"/>
      <c r="H103" s="441"/>
      <c r="I103" s="578">
        <f t="shared" si="7"/>
        <v>0</v>
      </c>
      <c r="J103" s="442"/>
      <c r="K103" s="574">
        <f t="shared" si="4"/>
        <v>0</v>
      </c>
      <c r="L103" s="575">
        <f t="shared" si="5"/>
        <v>0</v>
      </c>
      <c r="M103" s="435"/>
      <c r="N103" s="576"/>
    </row>
    <row r="104" spans="1:14" ht="16.5" customHeight="1" thickBot="1" x14ac:dyDescent="0.3">
      <c r="A104" s="591">
        <v>43476</v>
      </c>
      <c r="B104" s="437"/>
      <c r="C104" s="438"/>
      <c r="D104" s="592">
        <f t="shared" si="6"/>
        <v>0</v>
      </c>
      <c r="E104" s="439"/>
      <c r="F104" s="440"/>
      <c r="G104" s="440"/>
      <c r="H104" s="441"/>
      <c r="I104" s="593">
        <f t="shared" si="7"/>
        <v>0</v>
      </c>
      <c r="J104" s="442"/>
      <c r="K104" s="594">
        <f t="shared" si="4"/>
        <v>0</v>
      </c>
      <c r="L104" s="595">
        <f t="shared" si="5"/>
        <v>0</v>
      </c>
      <c r="M104" s="435"/>
      <c r="N104" s="596"/>
    </row>
    <row r="105" spans="1:14" ht="16.5" customHeight="1" x14ac:dyDescent="0.25">
      <c r="A105" s="597">
        <v>43479</v>
      </c>
      <c r="B105" s="437"/>
      <c r="C105" s="438"/>
      <c r="D105" s="598">
        <f t="shared" si="6"/>
        <v>0</v>
      </c>
      <c r="E105" s="439"/>
      <c r="F105" s="440"/>
      <c r="G105" s="440"/>
      <c r="H105" s="441"/>
      <c r="I105" s="599">
        <f t="shared" si="7"/>
        <v>0</v>
      </c>
      <c r="J105" s="442"/>
      <c r="K105" s="600">
        <f t="shared" si="4"/>
        <v>0</v>
      </c>
      <c r="L105" s="601">
        <f t="shared" si="5"/>
        <v>0</v>
      </c>
      <c r="M105" s="435"/>
      <c r="N105" s="602"/>
    </row>
    <row r="106" spans="1:14" ht="16.5" customHeight="1" x14ac:dyDescent="0.25">
      <c r="A106" s="571">
        <v>43480</v>
      </c>
      <c r="B106" s="437"/>
      <c r="C106" s="438"/>
      <c r="D106" s="572">
        <f t="shared" si="6"/>
        <v>0</v>
      </c>
      <c r="E106" s="439"/>
      <c r="F106" s="440"/>
      <c r="G106" s="440"/>
      <c r="H106" s="441"/>
      <c r="I106" s="573">
        <f t="shared" si="7"/>
        <v>0</v>
      </c>
      <c r="J106" s="442"/>
      <c r="K106" s="574">
        <f t="shared" si="4"/>
        <v>0</v>
      </c>
      <c r="L106" s="575">
        <f t="shared" si="5"/>
        <v>0</v>
      </c>
      <c r="M106" s="435"/>
      <c r="N106" s="576"/>
    </row>
    <row r="107" spans="1:14" ht="16.5" customHeight="1" x14ac:dyDescent="0.25">
      <c r="A107" s="571">
        <v>43481</v>
      </c>
      <c r="B107" s="437"/>
      <c r="C107" s="438"/>
      <c r="D107" s="572">
        <f t="shared" si="6"/>
        <v>0</v>
      </c>
      <c r="E107" s="439"/>
      <c r="F107" s="440"/>
      <c r="G107" s="440"/>
      <c r="H107" s="441"/>
      <c r="I107" s="573">
        <f t="shared" si="7"/>
        <v>0</v>
      </c>
      <c r="J107" s="442"/>
      <c r="K107" s="574">
        <f t="shared" si="4"/>
        <v>0</v>
      </c>
      <c r="L107" s="575">
        <f t="shared" si="5"/>
        <v>0</v>
      </c>
      <c r="M107" s="435"/>
      <c r="N107" s="576"/>
    </row>
    <row r="108" spans="1:14" ht="16.5" customHeight="1" x14ac:dyDescent="0.25">
      <c r="A108" s="571">
        <v>43482</v>
      </c>
      <c r="B108" s="437"/>
      <c r="C108" s="438"/>
      <c r="D108" s="577">
        <f t="shared" si="6"/>
        <v>0</v>
      </c>
      <c r="E108" s="439"/>
      <c r="F108" s="440"/>
      <c r="G108" s="440"/>
      <c r="H108" s="441"/>
      <c r="I108" s="578">
        <f t="shared" si="7"/>
        <v>0</v>
      </c>
      <c r="J108" s="442"/>
      <c r="K108" s="574">
        <f t="shared" si="4"/>
        <v>0</v>
      </c>
      <c r="L108" s="575">
        <f t="shared" si="5"/>
        <v>0</v>
      </c>
      <c r="M108" s="435"/>
      <c r="N108" s="576"/>
    </row>
    <row r="109" spans="1:14" ht="16.5" customHeight="1" thickBot="1" x14ac:dyDescent="0.3">
      <c r="A109" s="579">
        <v>43483</v>
      </c>
      <c r="B109" s="726"/>
      <c r="C109" s="727"/>
      <c r="D109" s="580">
        <f t="shared" si="6"/>
        <v>0</v>
      </c>
      <c r="E109" s="729"/>
      <c r="F109" s="730"/>
      <c r="G109" s="730"/>
      <c r="H109" s="731"/>
      <c r="I109" s="581">
        <f t="shared" si="7"/>
        <v>0</v>
      </c>
      <c r="J109" s="488"/>
      <c r="K109" s="582">
        <f t="shared" si="4"/>
        <v>0</v>
      </c>
      <c r="L109" s="583">
        <f t="shared" si="5"/>
        <v>0</v>
      </c>
      <c r="M109" s="491"/>
      <c r="N109" s="584"/>
    </row>
    <row r="110" spans="1:14" s="204" customFormat="1" ht="16.5" customHeight="1" thickBot="1" x14ac:dyDescent="0.3">
      <c r="A110" s="603">
        <v>43486</v>
      </c>
      <c r="B110" s="764" t="s">
        <v>11</v>
      </c>
      <c r="C110" s="765"/>
      <c r="D110" s="765"/>
      <c r="E110" s="765"/>
      <c r="F110" s="765"/>
      <c r="G110" s="765"/>
      <c r="H110" s="765"/>
      <c r="I110" s="766"/>
      <c r="J110" s="759" t="s">
        <v>64</v>
      </c>
      <c r="K110" s="136">
        <f t="shared" si="4"/>
        <v>0</v>
      </c>
      <c r="L110" s="137">
        <f t="shared" si="5"/>
        <v>0</v>
      </c>
      <c r="M110" s="569"/>
      <c r="N110" s="604"/>
    </row>
    <row r="111" spans="1:14" ht="16.5" customHeight="1" x14ac:dyDescent="0.25">
      <c r="A111" s="571">
        <v>43487</v>
      </c>
      <c r="B111" s="733"/>
      <c r="C111" s="734"/>
      <c r="D111" s="598">
        <f t="shared" si="6"/>
        <v>0</v>
      </c>
      <c r="E111" s="735"/>
      <c r="F111" s="736"/>
      <c r="G111" s="736"/>
      <c r="H111" s="737"/>
      <c r="I111" s="599">
        <f t="shared" si="7"/>
        <v>0</v>
      </c>
      <c r="J111" s="746" t="s">
        <v>9</v>
      </c>
      <c r="K111" s="574">
        <f t="shared" si="4"/>
        <v>0</v>
      </c>
      <c r="L111" s="575">
        <f t="shared" si="5"/>
        <v>0</v>
      </c>
      <c r="M111" s="494"/>
      <c r="N111" s="602" t="s">
        <v>28</v>
      </c>
    </row>
    <row r="112" spans="1:14" ht="16.5" customHeight="1" x14ac:dyDescent="0.25">
      <c r="A112" s="571">
        <v>43488</v>
      </c>
      <c r="B112" s="437"/>
      <c r="C112" s="438"/>
      <c r="D112" s="572">
        <f t="shared" si="6"/>
        <v>0</v>
      </c>
      <c r="E112" s="439"/>
      <c r="F112" s="440"/>
      <c r="G112" s="440"/>
      <c r="H112" s="441"/>
      <c r="I112" s="573">
        <f t="shared" si="7"/>
        <v>0</v>
      </c>
      <c r="J112" s="442" t="s">
        <v>9</v>
      </c>
      <c r="K112" s="574">
        <f t="shared" si="4"/>
        <v>0</v>
      </c>
      <c r="L112" s="575">
        <f t="shared" si="5"/>
        <v>0</v>
      </c>
      <c r="M112" s="435"/>
      <c r="N112" s="602" t="s">
        <v>28</v>
      </c>
    </row>
    <row r="113" spans="1:14" ht="16.5" customHeight="1" x14ac:dyDescent="0.25">
      <c r="A113" s="571">
        <v>43489</v>
      </c>
      <c r="B113" s="437"/>
      <c r="C113" s="438"/>
      <c r="D113" s="577">
        <f t="shared" si="6"/>
        <v>0</v>
      </c>
      <c r="E113" s="439"/>
      <c r="F113" s="440"/>
      <c r="G113" s="440"/>
      <c r="H113" s="441"/>
      <c r="I113" s="578">
        <f t="shared" si="7"/>
        <v>0</v>
      </c>
      <c r="J113" s="442" t="s">
        <v>9</v>
      </c>
      <c r="K113" s="574">
        <f t="shared" si="4"/>
        <v>0</v>
      </c>
      <c r="L113" s="575">
        <f t="shared" si="5"/>
        <v>0</v>
      </c>
      <c r="M113" s="435"/>
      <c r="N113" s="602" t="s">
        <v>28</v>
      </c>
    </row>
    <row r="114" spans="1:14" ht="16.5" customHeight="1" thickBot="1" x14ac:dyDescent="0.3">
      <c r="A114" s="591">
        <v>43490</v>
      </c>
      <c r="B114" s="437"/>
      <c r="C114" s="438"/>
      <c r="D114" s="592">
        <f t="shared" si="6"/>
        <v>0</v>
      </c>
      <c r="E114" s="439"/>
      <c r="F114" s="440"/>
      <c r="G114" s="440"/>
      <c r="H114" s="441"/>
      <c r="I114" s="593">
        <f t="shared" si="7"/>
        <v>0</v>
      </c>
      <c r="J114" s="442" t="s">
        <v>20</v>
      </c>
      <c r="K114" s="594">
        <f t="shared" si="4"/>
        <v>0</v>
      </c>
      <c r="L114" s="595">
        <f t="shared" si="5"/>
        <v>0</v>
      </c>
      <c r="M114" s="435"/>
      <c r="N114" s="596" t="s">
        <v>14</v>
      </c>
    </row>
    <row r="115" spans="1:14" ht="16.5" customHeight="1" x14ac:dyDescent="0.25">
      <c r="A115" s="597">
        <v>43493</v>
      </c>
      <c r="B115" s="437"/>
      <c r="C115" s="438"/>
      <c r="D115" s="598">
        <f t="shared" si="6"/>
        <v>0</v>
      </c>
      <c r="E115" s="439"/>
      <c r="F115" s="440"/>
      <c r="G115" s="440"/>
      <c r="H115" s="441"/>
      <c r="I115" s="599">
        <f t="shared" si="7"/>
        <v>0</v>
      </c>
      <c r="J115" s="442"/>
      <c r="K115" s="600">
        <f t="shared" si="4"/>
        <v>0</v>
      </c>
      <c r="L115" s="601">
        <f t="shared" si="5"/>
        <v>0</v>
      </c>
      <c r="M115" s="435"/>
      <c r="N115" s="602"/>
    </row>
    <row r="116" spans="1:14" ht="16.5" customHeight="1" x14ac:dyDescent="0.25">
      <c r="A116" s="597">
        <v>43494</v>
      </c>
      <c r="B116" s="437"/>
      <c r="C116" s="438"/>
      <c r="D116" s="572">
        <f t="shared" si="6"/>
        <v>0</v>
      </c>
      <c r="E116" s="439"/>
      <c r="F116" s="440"/>
      <c r="G116" s="440"/>
      <c r="H116" s="441"/>
      <c r="I116" s="573">
        <f t="shared" si="7"/>
        <v>0</v>
      </c>
      <c r="J116" s="442"/>
      <c r="K116" s="600">
        <f t="shared" si="4"/>
        <v>0</v>
      </c>
      <c r="L116" s="601">
        <f t="shared" si="5"/>
        <v>0</v>
      </c>
      <c r="M116" s="435"/>
      <c r="N116" s="602"/>
    </row>
    <row r="117" spans="1:14" ht="16.5" customHeight="1" x14ac:dyDescent="0.25">
      <c r="A117" s="597">
        <v>43495</v>
      </c>
      <c r="B117" s="437"/>
      <c r="C117" s="438"/>
      <c r="D117" s="577">
        <f t="shared" si="6"/>
        <v>0</v>
      </c>
      <c r="E117" s="439"/>
      <c r="F117" s="440"/>
      <c r="G117" s="440"/>
      <c r="H117" s="441"/>
      <c r="I117" s="578">
        <f t="shared" si="7"/>
        <v>0</v>
      </c>
      <c r="J117" s="442"/>
      <c r="K117" s="600">
        <f t="shared" si="4"/>
        <v>0</v>
      </c>
      <c r="L117" s="601">
        <f t="shared" si="5"/>
        <v>0</v>
      </c>
      <c r="M117" s="435"/>
      <c r="N117" s="602"/>
    </row>
    <row r="118" spans="1:14" ht="16.5" customHeight="1" x14ac:dyDescent="0.25">
      <c r="A118" s="571">
        <v>43496</v>
      </c>
      <c r="B118" s="437"/>
      <c r="C118" s="438"/>
      <c r="D118" s="572">
        <f t="shared" si="6"/>
        <v>0</v>
      </c>
      <c r="E118" s="439"/>
      <c r="F118" s="440"/>
      <c r="G118" s="440"/>
      <c r="H118" s="441"/>
      <c r="I118" s="573">
        <f t="shared" si="7"/>
        <v>0</v>
      </c>
      <c r="J118" s="442"/>
      <c r="K118" s="574">
        <f t="shared" si="4"/>
        <v>0</v>
      </c>
      <c r="L118" s="575">
        <f t="shared" si="5"/>
        <v>0</v>
      </c>
      <c r="M118" s="435"/>
      <c r="N118" s="576"/>
    </row>
    <row r="119" spans="1:14" ht="16.5" customHeight="1" thickBot="1" x14ac:dyDescent="0.3">
      <c r="A119" s="605">
        <v>43497</v>
      </c>
      <c r="B119" s="437"/>
      <c r="C119" s="438"/>
      <c r="D119" s="606">
        <f t="shared" si="6"/>
        <v>0</v>
      </c>
      <c r="E119" s="439"/>
      <c r="F119" s="440"/>
      <c r="G119" s="440"/>
      <c r="H119" s="441"/>
      <c r="I119" s="607">
        <f t="shared" si="7"/>
        <v>0</v>
      </c>
      <c r="J119" s="442"/>
      <c r="K119" s="608">
        <f t="shared" si="4"/>
        <v>0</v>
      </c>
      <c r="L119" s="609">
        <f t="shared" si="5"/>
        <v>0</v>
      </c>
      <c r="M119" s="435"/>
      <c r="N119" s="610"/>
    </row>
    <row r="120" spans="1:14" ht="16.5" customHeight="1" x14ac:dyDescent="0.25">
      <c r="A120" s="611">
        <v>43500</v>
      </c>
      <c r="B120" s="437"/>
      <c r="C120" s="438"/>
      <c r="D120" s="612">
        <f t="shared" si="6"/>
        <v>0</v>
      </c>
      <c r="E120" s="439"/>
      <c r="F120" s="440"/>
      <c r="G120" s="440"/>
      <c r="H120" s="441"/>
      <c r="I120" s="613">
        <f t="shared" si="7"/>
        <v>0</v>
      </c>
      <c r="J120" s="442"/>
      <c r="K120" s="614">
        <f t="shared" si="4"/>
        <v>0</v>
      </c>
      <c r="L120" s="615">
        <f t="shared" si="5"/>
        <v>0</v>
      </c>
      <c r="M120" s="435"/>
      <c r="N120" s="616"/>
    </row>
    <row r="121" spans="1:14" ht="16.5" customHeight="1" x14ac:dyDescent="0.25">
      <c r="A121" s="617">
        <v>43501</v>
      </c>
      <c r="B121" s="437"/>
      <c r="C121" s="438"/>
      <c r="D121" s="618">
        <f t="shared" si="6"/>
        <v>0</v>
      </c>
      <c r="E121" s="439"/>
      <c r="F121" s="440"/>
      <c r="G121" s="440"/>
      <c r="H121" s="441"/>
      <c r="I121" s="619">
        <f t="shared" si="7"/>
        <v>0</v>
      </c>
      <c r="J121" s="442"/>
      <c r="K121" s="620">
        <f t="shared" si="4"/>
        <v>0</v>
      </c>
      <c r="L121" s="621">
        <f t="shared" si="5"/>
        <v>0</v>
      </c>
      <c r="M121" s="435"/>
      <c r="N121" s="622"/>
    </row>
    <row r="122" spans="1:14" ht="16.5" customHeight="1" x14ac:dyDescent="0.25">
      <c r="A122" s="617">
        <v>43502</v>
      </c>
      <c r="B122" s="437"/>
      <c r="C122" s="438"/>
      <c r="D122" s="618">
        <f t="shared" si="6"/>
        <v>0</v>
      </c>
      <c r="E122" s="439"/>
      <c r="F122" s="440"/>
      <c r="G122" s="440"/>
      <c r="H122" s="441"/>
      <c r="I122" s="619">
        <f t="shared" si="7"/>
        <v>0</v>
      </c>
      <c r="J122" s="442"/>
      <c r="K122" s="620">
        <f t="shared" si="4"/>
        <v>0</v>
      </c>
      <c r="L122" s="621">
        <f t="shared" si="5"/>
        <v>0</v>
      </c>
      <c r="M122" s="435"/>
      <c r="N122" s="622"/>
    </row>
    <row r="123" spans="1:14" ht="16.5" customHeight="1" x14ac:dyDescent="0.25">
      <c r="A123" s="617">
        <v>43503</v>
      </c>
      <c r="B123" s="437"/>
      <c r="C123" s="438"/>
      <c r="D123" s="618">
        <f t="shared" si="6"/>
        <v>0</v>
      </c>
      <c r="E123" s="439"/>
      <c r="F123" s="440"/>
      <c r="G123" s="440"/>
      <c r="H123" s="441"/>
      <c r="I123" s="619">
        <f t="shared" si="7"/>
        <v>0</v>
      </c>
      <c r="J123" s="442"/>
      <c r="K123" s="620">
        <f t="shared" si="4"/>
        <v>0</v>
      </c>
      <c r="L123" s="621">
        <f t="shared" si="5"/>
        <v>0</v>
      </c>
      <c r="M123" s="435"/>
      <c r="N123" s="622"/>
    </row>
    <row r="124" spans="1:14" ht="16.5" customHeight="1" thickBot="1" x14ac:dyDescent="0.3">
      <c r="A124" s="623">
        <v>43504</v>
      </c>
      <c r="B124" s="437"/>
      <c r="C124" s="438"/>
      <c r="D124" s="624">
        <f t="shared" si="6"/>
        <v>0</v>
      </c>
      <c r="E124" s="439"/>
      <c r="F124" s="440"/>
      <c r="G124" s="440"/>
      <c r="H124" s="441"/>
      <c r="I124" s="625">
        <f t="shared" si="7"/>
        <v>0</v>
      </c>
      <c r="J124" s="442"/>
      <c r="K124" s="626">
        <f t="shared" si="4"/>
        <v>0</v>
      </c>
      <c r="L124" s="627">
        <f t="shared" si="5"/>
        <v>0</v>
      </c>
      <c r="M124" s="435"/>
      <c r="N124" s="628"/>
    </row>
    <row r="125" spans="1:14" ht="16.5" customHeight="1" x14ac:dyDescent="0.25">
      <c r="A125" s="629">
        <v>43507</v>
      </c>
      <c r="B125" s="437"/>
      <c r="C125" s="438"/>
      <c r="D125" s="630">
        <f t="shared" si="6"/>
        <v>0</v>
      </c>
      <c r="E125" s="439"/>
      <c r="F125" s="440"/>
      <c r="G125" s="440"/>
      <c r="H125" s="441"/>
      <c r="I125" s="631">
        <f t="shared" si="7"/>
        <v>0</v>
      </c>
      <c r="J125" s="442"/>
      <c r="K125" s="632">
        <f t="shared" si="4"/>
        <v>0</v>
      </c>
      <c r="L125" s="633">
        <f t="shared" si="5"/>
        <v>0</v>
      </c>
      <c r="M125" s="435"/>
      <c r="N125" s="634"/>
    </row>
    <row r="126" spans="1:14" ht="15" x14ac:dyDescent="0.25">
      <c r="A126" s="617">
        <v>43508</v>
      </c>
      <c r="B126" s="437"/>
      <c r="C126" s="438"/>
      <c r="D126" s="618">
        <f t="shared" si="6"/>
        <v>0</v>
      </c>
      <c r="E126" s="439"/>
      <c r="F126" s="440"/>
      <c r="G126" s="440"/>
      <c r="H126" s="441"/>
      <c r="I126" s="619">
        <f t="shared" si="7"/>
        <v>0</v>
      </c>
      <c r="J126" s="442"/>
      <c r="K126" s="620">
        <f t="shared" si="4"/>
        <v>0</v>
      </c>
      <c r="L126" s="621">
        <f t="shared" si="5"/>
        <v>0</v>
      </c>
      <c r="M126" s="435"/>
      <c r="N126" s="622"/>
    </row>
    <row r="127" spans="1:14" ht="15" x14ac:dyDescent="0.25">
      <c r="A127" s="617">
        <v>43509</v>
      </c>
      <c r="B127" s="437"/>
      <c r="C127" s="438"/>
      <c r="D127" s="618">
        <f t="shared" si="6"/>
        <v>0</v>
      </c>
      <c r="E127" s="439"/>
      <c r="F127" s="440"/>
      <c r="G127" s="440"/>
      <c r="H127" s="441"/>
      <c r="I127" s="619">
        <f t="shared" si="7"/>
        <v>0</v>
      </c>
      <c r="J127" s="442"/>
      <c r="K127" s="620">
        <f t="shared" si="4"/>
        <v>0</v>
      </c>
      <c r="L127" s="621">
        <f t="shared" si="5"/>
        <v>0</v>
      </c>
      <c r="M127" s="435"/>
      <c r="N127" s="622"/>
    </row>
    <row r="128" spans="1:14" ht="16.5" customHeight="1" x14ac:dyDescent="0.25">
      <c r="A128" s="617">
        <v>43510</v>
      </c>
      <c r="B128" s="437"/>
      <c r="C128" s="438"/>
      <c r="D128" s="618">
        <f t="shared" si="6"/>
        <v>0</v>
      </c>
      <c r="E128" s="439"/>
      <c r="F128" s="440"/>
      <c r="G128" s="440"/>
      <c r="H128" s="441"/>
      <c r="I128" s="619">
        <f t="shared" si="7"/>
        <v>0</v>
      </c>
      <c r="J128" s="442"/>
      <c r="K128" s="620">
        <f t="shared" si="4"/>
        <v>0</v>
      </c>
      <c r="L128" s="621">
        <f t="shared" si="5"/>
        <v>0</v>
      </c>
      <c r="M128" s="435"/>
      <c r="N128" s="622"/>
    </row>
    <row r="129" spans="1:14" ht="16.5" customHeight="1" thickBot="1" x14ac:dyDescent="0.3">
      <c r="A129" s="605">
        <v>43511</v>
      </c>
      <c r="B129" s="437"/>
      <c r="C129" s="438"/>
      <c r="D129" s="606">
        <f t="shared" si="6"/>
        <v>0</v>
      </c>
      <c r="E129" s="439"/>
      <c r="F129" s="440"/>
      <c r="G129" s="440"/>
      <c r="H129" s="441"/>
      <c r="I129" s="607">
        <f t="shared" si="7"/>
        <v>0</v>
      </c>
      <c r="J129" s="442"/>
      <c r="K129" s="608">
        <f t="shared" si="4"/>
        <v>0</v>
      </c>
      <c r="L129" s="609">
        <f t="shared" si="5"/>
        <v>0</v>
      </c>
      <c r="M129" s="435"/>
      <c r="N129" s="610"/>
    </row>
    <row r="130" spans="1:14" ht="15" x14ac:dyDescent="0.25">
      <c r="A130" s="611">
        <v>43514</v>
      </c>
      <c r="B130" s="437"/>
      <c r="C130" s="438"/>
      <c r="D130" s="612">
        <f t="shared" si="6"/>
        <v>0</v>
      </c>
      <c r="E130" s="439"/>
      <c r="F130" s="440"/>
      <c r="G130" s="440"/>
      <c r="H130" s="441"/>
      <c r="I130" s="613">
        <f t="shared" si="7"/>
        <v>0</v>
      </c>
      <c r="J130" s="442"/>
      <c r="K130" s="614">
        <f t="shared" si="4"/>
        <v>0</v>
      </c>
      <c r="L130" s="615">
        <f t="shared" si="5"/>
        <v>0</v>
      </c>
      <c r="M130" s="435"/>
      <c r="N130" s="616"/>
    </row>
    <row r="131" spans="1:14" ht="16.5" customHeight="1" x14ac:dyDescent="0.25">
      <c r="A131" s="617">
        <v>43515</v>
      </c>
      <c r="B131" s="437"/>
      <c r="C131" s="438"/>
      <c r="D131" s="618">
        <f t="shared" si="6"/>
        <v>0</v>
      </c>
      <c r="E131" s="439"/>
      <c r="F131" s="440"/>
      <c r="G131" s="440"/>
      <c r="H131" s="441"/>
      <c r="I131" s="619">
        <f t="shared" si="7"/>
        <v>0</v>
      </c>
      <c r="J131" s="442"/>
      <c r="K131" s="620">
        <f t="shared" si="4"/>
        <v>0</v>
      </c>
      <c r="L131" s="621">
        <f t="shared" si="5"/>
        <v>0</v>
      </c>
      <c r="M131" s="435"/>
      <c r="N131" s="622"/>
    </row>
    <row r="132" spans="1:14" ht="16.5" customHeight="1" x14ac:dyDescent="0.25">
      <c r="A132" s="617">
        <v>43516</v>
      </c>
      <c r="B132" s="437"/>
      <c r="C132" s="438"/>
      <c r="D132" s="618">
        <f t="shared" si="6"/>
        <v>0</v>
      </c>
      <c r="E132" s="439"/>
      <c r="F132" s="440"/>
      <c r="G132" s="440"/>
      <c r="H132" s="441"/>
      <c r="I132" s="619">
        <f t="shared" si="7"/>
        <v>0</v>
      </c>
      <c r="J132" s="566"/>
      <c r="K132" s="620">
        <f t="shared" si="4"/>
        <v>0</v>
      </c>
      <c r="L132" s="621">
        <f t="shared" si="5"/>
        <v>0</v>
      </c>
      <c r="M132" s="567"/>
      <c r="N132" s="622"/>
    </row>
    <row r="133" spans="1:14" ht="16.5" customHeight="1" x14ac:dyDescent="0.25">
      <c r="A133" s="617">
        <v>43517</v>
      </c>
      <c r="B133" s="437"/>
      <c r="C133" s="438"/>
      <c r="D133" s="618">
        <f t="shared" si="6"/>
        <v>0</v>
      </c>
      <c r="E133" s="439"/>
      <c r="F133" s="440"/>
      <c r="G133" s="440"/>
      <c r="H133" s="441"/>
      <c r="I133" s="619">
        <f t="shared" si="7"/>
        <v>0</v>
      </c>
      <c r="J133" s="566"/>
      <c r="K133" s="620">
        <f t="shared" si="4"/>
        <v>0</v>
      </c>
      <c r="L133" s="621">
        <f t="shared" si="5"/>
        <v>0</v>
      </c>
      <c r="M133" s="567"/>
      <c r="N133" s="622"/>
    </row>
    <row r="134" spans="1:14" ht="16.5" customHeight="1" thickBot="1" x14ac:dyDescent="0.3">
      <c r="A134" s="623">
        <v>43518</v>
      </c>
      <c r="B134" s="437"/>
      <c r="C134" s="438"/>
      <c r="D134" s="624">
        <f t="shared" si="6"/>
        <v>0</v>
      </c>
      <c r="E134" s="439"/>
      <c r="F134" s="440"/>
      <c r="G134" s="440"/>
      <c r="H134" s="441"/>
      <c r="I134" s="625">
        <f t="shared" si="7"/>
        <v>0</v>
      </c>
      <c r="J134" s="566"/>
      <c r="K134" s="626">
        <f t="shared" si="4"/>
        <v>0</v>
      </c>
      <c r="L134" s="627">
        <f t="shared" si="5"/>
        <v>0</v>
      </c>
      <c r="M134" s="567"/>
      <c r="N134" s="628"/>
    </row>
    <row r="135" spans="1:14" ht="16.5" customHeight="1" x14ac:dyDescent="0.25">
      <c r="A135" s="629">
        <v>43521</v>
      </c>
      <c r="B135" s="437"/>
      <c r="C135" s="438"/>
      <c r="D135" s="630">
        <f t="shared" si="6"/>
        <v>0</v>
      </c>
      <c r="E135" s="439"/>
      <c r="F135" s="440"/>
      <c r="G135" s="440"/>
      <c r="H135" s="441"/>
      <c r="I135" s="631">
        <f t="shared" si="7"/>
        <v>0</v>
      </c>
      <c r="J135" s="442"/>
      <c r="K135" s="632">
        <f t="shared" si="4"/>
        <v>0</v>
      </c>
      <c r="L135" s="633">
        <f t="shared" si="5"/>
        <v>0</v>
      </c>
      <c r="M135" s="435"/>
      <c r="N135" s="634"/>
    </row>
    <row r="136" spans="1:14" ht="16.5" customHeight="1" x14ac:dyDescent="0.25">
      <c r="A136" s="617">
        <v>43522</v>
      </c>
      <c r="B136" s="437"/>
      <c r="C136" s="438"/>
      <c r="D136" s="618">
        <f t="shared" si="6"/>
        <v>0</v>
      </c>
      <c r="E136" s="439"/>
      <c r="F136" s="440"/>
      <c r="G136" s="440"/>
      <c r="H136" s="441"/>
      <c r="I136" s="619">
        <f t="shared" si="7"/>
        <v>0</v>
      </c>
      <c r="J136" s="442"/>
      <c r="K136" s="620">
        <f t="shared" si="4"/>
        <v>0</v>
      </c>
      <c r="L136" s="621">
        <f t="shared" si="5"/>
        <v>0</v>
      </c>
      <c r="M136" s="435"/>
      <c r="N136" s="622"/>
    </row>
    <row r="137" spans="1:14" ht="16.5" customHeight="1" x14ac:dyDescent="0.25">
      <c r="A137" s="617">
        <v>43523</v>
      </c>
      <c r="B137" s="437"/>
      <c r="C137" s="438"/>
      <c r="D137" s="618">
        <f t="shared" si="6"/>
        <v>0</v>
      </c>
      <c r="E137" s="439"/>
      <c r="F137" s="440"/>
      <c r="G137" s="440"/>
      <c r="H137" s="441"/>
      <c r="I137" s="619">
        <f t="shared" si="7"/>
        <v>0</v>
      </c>
      <c r="J137" s="442"/>
      <c r="K137" s="620">
        <f t="shared" si="4"/>
        <v>0</v>
      </c>
      <c r="L137" s="621">
        <f t="shared" si="5"/>
        <v>0</v>
      </c>
      <c r="M137" s="435"/>
      <c r="N137" s="622"/>
    </row>
    <row r="138" spans="1:14" ht="16.5" customHeight="1" x14ac:dyDescent="0.25">
      <c r="A138" s="617">
        <v>43524</v>
      </c>
      <c r="B138" s="437"/>
      <c r="C138" s="438"/>
      <c r="D138" s="618">
        <f t="shared" si="6"/>
        <v>0</v>
      </c>
      <c r="E138" s="439"/>
      <c r="F138" s="440"/>
      <c r="G138" s="440"/>
      <c r="H138" s="441"/>
      <c r="I138" s="619">
        <f t="shared" si="7"/>
        <v>0</v>
      </c>
      <c r="J138" s="442"/>
      <c r="K138" s="620">
        <f t="shared" ref="K138:K201" si="8">IF(I138+M138&gt;0,1,0)</f>
        <v>0</v>
      </c>
      <c r="L138" s="621">
        <f t="shared" si="5"/>
        <v>0</v>
      </c>
      <c r="M138" s="435"/>
      <c r="N138" s="622"/>
    </row>
    <row r="139" spans="1:14" ht="16.5" customHeight="1" thickBot="1" x14ac:dyDescent="0.3">
      <c r="A139" s="605">
        <v>43525</v>
      </c>
      <c r="B139" s="437"/>
      <c r="C139" s="438"/>
      <c r="D139" s="606">
        <f t="shared" si="6"/>
        <v>0</v>
      </c>
      <c r="E139" s="439"/>
      <c r="F139" s="440"/>
      <c r="G139" s="440"/>
      <c r="H139" s="441"/>
      <c r="I139" s="607">
        <f t="shared" si="7"/>
        <v>0</v>
      </c>
      <c r="J139" s="442"/>
      <c r="K139" s="608">
        <f t="shared" si="8"/>
        <v>0</v>
      </c>
      <c r="L139" s="609">
        <f t="shared" ref="L139:L202" si="9">I139/60+M139</f>
        <v>0</v>
      </c>
      <c r="M139" s="435"/>
      <c r="N139" s="610"/>
    </row>
    <row r="140" spans="1:14" ht="16.5" customHeight="1" x14ac:dyDescent="0.25">
      <c r="A140" s="635">
        <v>43528</v>
      </c>
      <c r="B140" s="437"/>
      <c r="C140" s="438"/>
      <c r="D140" s="636">
        <f t="shared" ref="D140:D203" si="10">MAX(C140-B140,0)*24</f>
        <v>0</v>
      </c>
      <c r="E140" s="439"/>
      <c r="F140" s="440"/>
      <c r="G140" s="440"/>
      <c r="H140" s="441"/>
      <c r="I140" s="637">
        <f t="shared" ref="I140:I203" si="11">MAX(D140*60-H140-F140-E140-G140,0)</f>
        <v>0</v>
      </c>
      <c r="J140" s="442"/>
      <c r="K140" s="638">
        <f t="shared" si="8"/>
        <v>0</v>
      </c>
      <c r="L140" s="639">
        <f t="shared" si="9"/>
        <v>0</v>
      </c>
      <c r="M140" s="435"/>
      <c r="N140" s="640"/>
    </row>
    <row r="141" spans="1:14" ht="16.5" customHeight="1" x14ac:dyDescent="0.25">
      <c r="A141" s="641">
        <v>43529</v>
      </c>
      <c r="B141" s="437"/>
      <c r="C141" s="438"/>
      <c r="D141" s="642">
        <f t="shared" si="10"/>
        <v>0</v>
      </c>
      <c r="E141" s="439"/>
      <c r="F141" s="440"/>
      <c r="G141" s="440"/>
      <c r="H141" s="441"/>
      <c r="I141" s="643">
        <f t="shared" si="11"/>
        <v>0</v>
      </c>
      <c r="J141" s="442"/>
      <c r="K141" s="644">
        <f t="shared" si="8"/>
        <v>0</v>
      </c>
      <c r="L141" s="645">
        <f t="shared" si="9"/>
        <v>0</v>
      </c>
      <c r="M141" s="435"/>
      <c r="N141" s="646"/>
    </row>
    <row r="142" spans="1:14" ht="16.5" customHeight="1" x14ac:dyDescent="0.25">
      <c r="A142" s="641">
        <v>43530</v>
      </c>
      <c r="B142" s="437"/>
      <c r="C142" s="438"/>
      <c r="D142" s="642">
        <f t="shared" si="10"/>
        <v>0</v>
      </c>
      <c r="E142" s="439"/>
      <c r="F142" s="440"/>
      <c r="G142" s="440"/>
      <c r="H142" s="441"/>
      <c r="I142" s="643">
        <f t="shared" si="11"/>
        <v>0</v>
      </c>
      <c r="J142" s="442"/>
      <c r="K142" s="644">
        <f t="shared" si="8"/>
        <v>0</v>
      </c>
      <c r="L142" s="645">
        <f t="shared" si="9"/>
        <v>0</v>
      </c>
      <c r="M142" s="435"/>
      <c r="N142" s="646"/>
    </row>
    <row r="143" spans="1:14" ht="16.5" customHeight="1" x14ac:dyDescent="0.25">
      <c r="A143" s="641">
        <v>43531</v>
      </c>
      <c r="B143" s="437"/>
      <c r="C143" s="438"/>
      <c r="D143" s="642">
        <f t="shared" si="10"/>
        <v>0</v>
      </c>
      <c r="E143" s="439"/>
      <c r="F143" s="440"/>
      <c r="G143" s="440"/>
      <c r="H143" s="441"/>
      <c r="I143" s="643">
        <f t="shared" si="11"/>
        <v>0</v>
      </c>
      <c r="J143" s="442"/>
      <c r="K143" s="644">
        <f t="shared" si="8"/>
        <v>0</v>
      </c>
      <c r="L143" s="645">
        <f t="shared" si="9"/>
        <v>0</v>
      </c>
      <c r="M143" s="435"/>
      <c r="N143" s="646"/>
    </row>
    <row r="144" spans="1:14" ht="16.5" customHeight="1" thickBot="1" x14ac:dyDescent="0.3">
      <c r="A144" s="647">
        <v>43532</v>
      </c>
      <c r="B144" s="437"/>
      <c r="C144" s="438"/>
      <c r="D144" s="648">
        <f t="shared" si="10"/>
        <v>0</v>
      </c>
      <c r="E144" s="439"/>
      <c r="F144" s="440"/>
      <c r="G144" s="440"/>
      <c r="H144" s="441"/>
      <c r="I144" s="649">
        <f t="shared" si="11"/>
        <v>0</v>
      </c>
      <c r="J144" s="442"/>
      <c r="K144" s="650">
        <f t="shared" si="8"/>
        <v>0</v>
      </c>
      <c r="L144" s="651">
        <f t="shared" si="9"/>
        <v>0</v>
      </c>
      <c r="M144" s="435"/>
      <c r="N144" s="652"/>
    </row>
    <row r="145" spans="1:14" ht="16.5" customHeight="1" x14ac:dyDescent="0.25">
      <c r="A145" s="653">
        <v>43535</v>
      </c>
      <c r="B145" s="437"/>
      <c r="C145" s="438"/>
      <c r="D145" s="654">
        <f t="shared" si="10"/>
        <v>0</v>
      </c>
      <c r="E145" s="439"/>
      <c r="F145" s="440"/>
      <c r="G145" s="440"/>
      <c r="H145" s="441"/>
      <c r="I145" s="655">
        <f t="shared" si="11"/>
        <v>0</v>
      </c>
      <c r="J145" s="442"/>
      <c r="K145" s="656">
        <f t="shared" si="8"/>
        <v>0</v>
      </c>
      <c r="L145" s="657">
        <f t="shared" si="9"/>
        <v>0</v>
      </c>
      <c r="M145" s="435"/>
      <c r="N145" s="658"/>
    </row>
    <row r="146" spans="1:14" ht="16.5" customHeight="1" x14ac:dyDescent="0.25">
      <c r="A146" s="641">
        <v>43536</v>
      </c>
      <c r="B146" s="437"/>
      <c r="C146" s="438"/>
      <c r="D146" s="642">
        <f t="shared" si="10"/>
        <v>0</v>
      </c>
      <c r="E146" s="439"/>
      <c r="F146" s="440"/>
      <c r="G146" s="440"/>
      <c r="H146" s="441"/>
      <c r="I146" s="643">
        <f t="shared" si="11"/>
        <v>0</v>
      </c>
      <c r="J146" s="442"/>
      <c r="K146" s="644">
        <f t="shared" si="8"/>
        <v>0</v>
      </c>
      <c r="L146" s="645">
        <f t="shared" si="9"/>
        <v>0</v>
      </c>
      <c r="M146" s="435"/>
      <c r="N146" s="646"/>
    </row>
    <row r="147" spans="1:14" ht="16.5" customHeight="1" x14ac:dyDescent="0.25">
      <c r="A147" s="641">
        <v>43537</v>
      </c>
      <c r="B147" s="437"/>
      <c r="C147" s="438"/>
      <c r="D147" s="642">
        <f t="shared" si="10"/>
        <v>0</v>
      </c>
      <c r="E147" s="439"/>
      <c r="F147" s="440"/>
      <c r="G147" s="440"/>
      <c r="H147" s="441"/>
      <c r="I147" s="643">
        <f t="shared" si="11"/>
        <v>0</v>
      </c>
      <c r="J147" s="442"/>
      <c r="K147" s="644">
        <f t="shared" si="8"/>
        <v>0</v>
      </c>
      <c r="L147" s="645">
        <f t="shared" si="9"/>
        <v>0</v>
      </c>
      <c r="M147" s="435"/>
      <c r="N147" s="646"/>
    </row>
    <row r="148" spans="1:14" ht="16.5" customHeight="1" x14ac:dyDescent="0.25">
      <c r="A148" s="641">
        <v>43538</v>
      </c>
      <c r="B148" s="437"/>
      <c r="C148" s="438"/>
      <c r="D148" s="642">
        <f t="shared" si="10"/>
        <v>0</v>
      </c>
      <c r="E148" s="439"/>
      <c r="F148" s="440"/>
      <c r="G148" s="440"/>
      <c r="H148" s="441"/>
      <c r="I148" s="643">
        <f t="shared" si="11"/>
        <v>0</v>
      </c>
      <c r="J148" s="442"/>
      <c r="K148" s="644">
        <f t="shared" si="8"/>
        <v>0</v>
      </c>
      <c r="L148" s="645">
        <f t="shared" si="9"/>
        <v>0</v>
      </c>
      <c r="M148" s="435"/>
      <c r="N148" s="646"/>
    </row>
    <row r="149" spans="1:14" ht="16.5" customHeight="1" thickBot="1" x14ac:dyDescent="0.3">
      <c r="A149" s="659">
        <v>43539</v>
      </c>
      <c r="B149" s="437"/>
      <c r="C149" s="438"/>
      <c r="D149" s="660">
        <f t="shared" si="10"/>
        <v>0</v>
      </c>
      <c r="E149" s="439"/>
      <c r="F149" s="440"/>
      <c r="G149" s="440"/>
      <c r="H149" s="441"/>
      <c r="I149" s="661">
        <f t="shared" si="11"/>
        <v>0</v>
      </c>
      <c r="J149" s="442"/>
      <c r="K149" s="662">
        <f t="shared" si="8"/>
        <v>0</v>
      </c>
      <c r="L149" s="663">
        <f t="shared" si="9"/>
        <v>0</v>
      </c>
      <c r="M149" s="435"/>
      <c r="N149" s="664"/>
    </row>
    <row r="150" spans="1:14" ht="16.5" customHeight="1" x14ac:dyDescent="0.25">
      <c r="A150" s="635">
        <v>43542</v>
      </c>
      <c r="B150" s="437"/>
      <c r="C150" s="438"/>
      <c r="D150" s="636">
        <f t="shared" si="10"/>
        <v>0</v>
      </c>
      <c r="E150" s="439"/>
      <c r="F150" s="440"/>
      <c r="G150" s="440"/>
      <c r="H150" s="441"/>
      <c r="I150" s="637">
        <f t="shared" si="11"/>
        <v>0</v>
      </c>
      <c r="J150" s="442"/>
      <c r="K150" s="638">
        <f t="shared" si="8"/>
        <v>0</v>
      </c>
      <c r="L150" s="639">
        <f t="shared" si="9"/>
        <v>0</v>
      </c>
      <c r="M150" s="435"/>
      <c r="N150" s="640"/>
    </row>
    <row r="151" spans="1:14" ht="16.5" customHeight="1" x14ac:dyDescent="0.25">
      <c r="A151" s="641">
        <v>43543</v>
      </c>
      <c r="B151" s="437"/>
      <c r="C151" s="438"/>
      <c r="D151" s="642">
        <f t="shared" si="10"/>
        <v>0</v>
      </c>
      <c r="E151" s="439"/>
      <c r="F151" s="440"/>
      <c r="G151" s="440"/>
      <c r="H151" s="441"/>
      <c r="I151" s="643">
        <f t="shared" si="11"/>
        <v>0</v>
      </c>
      <c r="J151" s="442"/>
      <c r="K151" s="644">
        <f t="shared" si="8"/>
        <v>0</v>
      </c>
      <c r="L151" s="645">
        <f t="shared" si="9"/>
        <v>0</v>
      </c>
      <c r="M151" s="435"/>
      <c r="N151" s="646"/>
    </row>
    <row r="152" spans="1:14" ht="16.5" customHeight="1" x14ac:dyDescent="0.25">
      <c r="A152" s="641">
        <v>43544</v>
      </c>
      <c r="B152" s="437"/>
      <c r="C152" s="438"/>
      <c r="D152" s="642">
        <f t="shared" si="10"/>
        <v>0</v>
      </c>
      <c r="E152" s="439"/>
      <c r="F152" s="440"/>
      <c r="G152" s="440"/>
      <c r="H152" s="441"/>
      <c r="I152" s="643">
        <f t="shared" si="11"/>
        <v>0</v>
      </c>
      <c r="J152" s="442"/>
      <c r="K152" s="644">
        <f t="shared" si="8"/>
        <v>0</v>
      </c>
      <c r="L152" s="645">
        <f t="shared" si="9"/>
        <v>0</v>
      </c>
      <c r="M152" s="435"/>
      <c r="N152" s="646"/>
    </row>
    <row r="153" spans="1:14" ht="16.5" customHeight="1" x14ac:dyDescent="0.25">
      <c r="A153" s="641">
        <v>43545</v>
      </c>
      <c r="B153" s="437"/>
      <c r="C153" s="438"/>
      <c r="D153" s="642">
        <f t="shared" si="10"/>
        <v>0</v>
      </c>
      <c r="E153" s="439"/>
      <c r="F153" s="440"/>
      <c r="G153" s="440"/>
      <c r="H153" s="441"/>
      <c r="I153" s="643">
        <f t="shared" si="11"/>
        <v>0</v>
      </c>
      <c r="J153" s="442"/>
      <c r="K153" s="644">
        <f t="shared" si="8"/>
        <v>0</v>
      </c>
      <c r="L153" s="645">
        <f t="shared" si="9"/>
        <v>0</v>
      </c>
      <c r="M153" s="435"/>
      <c r="N153" s="646"/>
    </row>
    <row r="154" spans="1:14" ht="16.5" customHeight="1" thickBot="1" x14ac:dyDescent="0.3">
      <c r="A154" s="647">
        <v>43546</v>
      </c>
      <c r="B154" s="437"/>
      <c r="C154" s="438"/>
      <c r="D154" s="648">
        <f t="shared" si="10"/>
        <v>0</v>
      </c>
      <c r="E154" s="439"/>
      <c r="F154" s="440"/>
      <c r="G154" s="440"/>
      <c r="H154" s="441"/>
      <c r="I154" s="649">
        <f t="shared" si="11"/>
        <v>0</v>
      </c>
      <c r="J154" s="442"/>
      <c r="K154" s="650">
        <f t="shared" si="8"/>
        <v>0</v>
      </c>
      <c r="L154" s="651">
        <f t="shared" si="9"/>
        <v>0</v>
      </c>
      <c r="M154" s="435"/>
      <c r="N154" s="652"/>
    </row>
    <row r="155" spans="1:14" ht="16.5" customHeight="1" x14ac:dyDescent="0.25">
      <c r="A155" s="653">
        <v>43549</v>
      </c>
      <c r="B155" s="437"/>
      <c r="C155" s="438"/>
      <c r="D155" s="654">
        <f t="shared" si="10"/>
        <v>0</v>
      </c>
      <c r="E155" s="439"/>
      <c r="F155" s="440"/>
      <c r="G155" s="440"/>
      <c r="H155" s="441"/>
      <c r="I155" s="655">
        <f t="shared" si="11"/>
        <v>0</v>
      </c>
      <c r="J155" s="442"/>
      <c r="K155" s="656">
        <f t="shared" si="8"/>
        <v>0</v>
      </c>
      <c r="L155" s="657">
        <f t="shared" si="9"/>
        <v>0</v>
      </c>
      <c r="M155" s="435"/>
      <c r="N155" s="658"/>
    </row>
    <row r="156" spans="1:14" ht="16.5" customHeight="1" x14ac:dyDescent="0.25">
      <c r="A156" s="641">
        <v>43550</v>
      </c>
      <c r="B156" s="437"/>
      <c r="C156" s="438"/>
      <c r="D156" s="642">
        <f t="shared" si="10"/>
        <v>0</v>
      </c>
      <c r="E156" s="439"/>
      <c r="F156" s="440"/>
      <c r="G156" s="440"/>
      <c r="H156" s="441"/>
      <c r="I156" s="643">
        <f t="shared" si="11"/>
        <v>0</v>
      </c>
      <c r="J156" s="442"/>
      <c r="K156" s="644">
        <f t="shared" si="8"/>
        <v>0</v>
      </c>
      <c r="L156" s="645">
        <f t="shared" si="9"/>
        <v>0</v>
      </c>
      <c r="M156" s="435"/>
      <c r="N156" s="646"/>
    </row>
    <row r="157" spans="1:14" ht="16.5" customHeight="1" x14ac:dyDescent="0.25">
      <c r="A157" s="641">
        <v>43551</v>
      </c>
      <c r="B157" s="437"/>
      <c r="C157" s="438"/>
      <c r="D157" s="642">
        <f t="shared" si="10"/>
        <v>0</v>
      </c>
      <c r="E157" s="439"/>
      <c r="F157" s="440"/>
      <c r="G157" s="440"/>
      <c r="H157" s="441"/>
      <c r="I157" s="643">
        <f t="shared" si="11"/>
        <v>0</v>
      </c>
      <c r="J157" s="442"/>
      <c r="K157" s="644">
        <f t="shared" si="8"/>
        <v>0</v>
      </c>
      <c r="L157" s="645">
        <f t="shared" si="9"/>
        <v>0</v>
      </c>
      <c r="M157" s="435"/>
      <c r="N157" s="646"/>
    </row>
    <row r="158" spans="1:14" ht="16.5" customHeight="1" x14ac:dyDescent="0.25">
      <c r="A158" s="641">
        <v>43552</v>
      </c>
      <c r="B158" s="437"/>
      <c r="C158" s="438"/>
      <c r="D158" s="642">
        <f t="shared" si="10"/>
        <v>0</v>
      </c>
      <c r="E158" s="439"/>
      <c r="F158" s="440"/>
      <c r="G158" s="440"/>
      <c r="H158" s="441"/>
      <c r="I158" s="643">
        <f t="shared" si="11"/>
        <v>0</v>
      </c>
      <c r="J158" s="442"/>
      <c r="K158" s="644">
        <f t="shared" si="8"/>
        <v>0</v>
      </c>
      <c r="L158" s="645">
        <f t="shared" si="9"/>
        <v>0</v>
      </c>
      <c r="M158" s="435"/>
      <c r="N158" s="646"/>
    </row>
    <row r="159" spans="1:14" ht="16.5" customHeight="1" thickBot="1" x14ac:dyDescent="0.3">
      <c r="A159" s="659">
        <v>43553</v>
      </c>
      <c r="B159" s="437"/>
      <c r="C159" s="438"/>
      <c r="D159" s="660">
        <f t="shared" si="10"/>
        <v>0</v>
      </c>
      <c r="E159" s="439"/>
      <c r="F159" s="440"/>
      <c r="G159" s="440"/>
      <c r="H159" s="441"/>
      <c r="I159" s="661">
        <f t="shared" si="11"/>
        <v>0</v>
      </c>
      <c r="J159" s="442"/>
      <c r="K159" s="662">
        <f t="shared" si="8"/>
        <v>0</v>
      </c>
      <c r="L159" s="663">
        <f t="shared" si="9"/>
        <v>0</v>
      </c>
      <c r="M159" s="435"/>
      <c r="N159" s="664"/>
    </row>
    <row r="160" spans="1:14" ht="16.5" customHeight="1" x14ac:dyDescent="0.25">
      <c r="A160" s="501">
        <v>43556</v>
      </c>
      <c r="B160" s="437"/>
      <c r="C160" s="438"/>
      <c r="D160" s="502">
        <f t="shared" si="10"/>
        <v>0</v>
      </c>
      <c r="E160" s="439"/>
      <c r="F160" s="440"/>
      <c r="G160" s="440"/>
      <c r="H160" s="441"/>
      <c r="I160" s="503">
        <f t="shared" si="11"/>
        <v>0</v>
      </c>
      <c r="J160" s="442"/>
      <c r="K160" s="504">
        <f t="shared" si="8"/>
        <v>0</v>
      </c>
      <c r="L160" s="505">
        <f t="shared" si="9"/>
        <v>0</v>
      </c>
      <c r="M160" s="435"/>
      <c r="N160" s="506"/>
    </row>
    <row r="161" spans="1:14" ht="16.5" customHeight="1" x14ac:dyDescent="0.25">
      <c r="A161" s="474">
        <v>43557</v>
      </c>
      <c r="B161" s="437"/>
      <c r="C161" s="438"/>
      <c r="D161" s="475">
        <f t="shared" si="10"/>
        <v>0</v>
      </c>
      <c r="E161" s="439"/>
      <c r="F161" s="440"/>
      <c r="G161" s="440"/>
      <c r="H161" s="441"/>
      <c r="I161" s="476">
        <f t="shared" si="11"/>
        <v>0</v>
      </c>
      <c r="J161" s="442"/>
      <c r="K161" s="477">
        <f t="shared" si="8"/>
        <v>0</v>
      </c>
      <c r="L161" s="478">
        <f t="shared" si="9"/>
        <v>0</v>
      </c>
      <c r="M161" s="435"/>
      <c r="N161" s="479"/>
    </row>
    <row r="162" spans="1:14" ht="16.5" customHeight="1" x14ac:dyDescent="0.25">
      <c r="A162" s="474">
        <v>43558</v>
      </c>
      <c r="B162" s="437"/>
      <c r="C162" s="438"/>
      <c r="D162" s="475">
        <f t="shared" si="10"/>
        <v>0</v>
      </c>
      <c r="E162" s="439"/>
      <c r="F162" s="440"/>
      <c r="G162" s="440"/>
      <c r="H162" s="441"/>
      <c r="I162" s="476">
        <f t="shared" si="11"/>
        <v>0</v>
      </c>
      <c r="J162" s="442"/>
      <c r="K162" s="477">
        <f t="shared" si="8"/>
        <v>0</v>
      </c>
      <c r="L162" s="478">
        <f t="shared" si="9"/>
        <v>0</v>
      </c>
      <c r="M162" s="435"/>
      <c r="N162" s="479"/>
    </row>
    <row r="163" spans="1:14" ht="16.5" customHeight="1" x14ac:dyDescent="0.25">
      <c r="A163" s="474">
        <v>43559</v>
      </c>
      <c r="B163" s="437"/>
      <c r="C163" s="438"/>
      <c r="D163" s="475">
        <f t="shared" si="10"/>
        <v>0</v>
      </c>
      <c r="E163" s="439"/>
      <c r="F163" s="440"/>
      <c r="G163" s="440"/>
      <c r="H163" s="441"/>
      <c r="I163" s="476">
        <f t="shared" si="11"/>
        <v>0</v>
      </c>
      <c r="J163" s="442"/>
      <c r="K163" s="477">
        <f t="shared" si="8"/>
        <v>0</v>
      </c>
      <c r="L163" s="478">
        <f t="shared" si="9"/>
        <v>0</v>
      </c>
      <c r="M163" s="435"/>
      <c r="N163" s="479"/>
    </row>
    <row r="164" spans="1:14" ht="16.5" customHeight="1" thickBot="1" x14ac:dyDescent="0.3">
      <c r="A164" s="495">
        <v>43560</v>
      </c>
      <c r="B164" s="437"/>
      <c r="C164" s="438"/>
      <c r="D164" s="496">
        <f t="shared" si="10"/>
        <v>0</v>
      </c>
      <c r="E164" s="439"/>
      <c r="F164" s="440"/>
      <c r="G164" s="440"/>
      <c r="H164" s="441"/>
      <c r="I164" s="497">
        <f t="shared" si="11"/>
        <v>0</v>
      </c>
      <c r="J164" s="442"/>
      <c r="K164" s="498">
        <f t="shared" si="8"/>
        <v>0</v>
      </c>
      <c r="L164" s="499">
        <f t="shared" si="9"/>
        <v>0</v>
      </c>
      <c r="M164" s="435"/>
      <c r="N164" s="500"/>
    </row>
    <row r="165" spans="1:14" ht="16.5" customHeight="1" x14ac:dyDescent="0.25">
      <c r="A165" s="468">
        <v>43563</v>
      </c>
      <c r="B165" s="437"/>
      <c r="C165" s="438"/>
      <c r="D165" s="469">
        <f t="shared" si="10"/>
        <v>0</v>
      </c>
      <c r="E165" s="439"/>
      <c r="F165" s="440"/>
      <c r="G165" s="440"/>
      <c r="H165" s="441"/>
      <c r="I165" s="470">
        <f t="shared" si="11"/>
        <v>0</v>
      </c>
      <c r="J165" s="442"/>
      <c r="K165" s="471">
        <f t="shared" si="8"/>
        <v>0</v>
      </c>
      <c r="L165" s="472">
        <f t="shared" si="9"/>
        <v>0</v>
      </c>
      <c r="M165" s="435"/>
      <c r="N165" s="473"/>
    </row>
    <row r="166" spans="1:14" ht="16.5" customHeight="1" x14ac:dyDescent="0.25">
      <c r="A166" s="474">
        <v>43564</v>
      </c>
      <c r="B166" s="437"/>
      <c r="C166" s="438"/>
      <c r="D166" s="475">
        <f t="shared" si="10"/>
        <v>0</v>
      </c>
      <c r="E166" s="439"/>
      <c r="F166" s="440"/>
      <c r="G166" s="440"/>
      <c r="H166" s="441"/>
      <c r="I166" s="476">
        <f t="shared" si="11"/>
        <v>0</v>
      </c>
      <c r="J166" s="442"/>
      <c r="K166" s="477">
        <f t="shared" si="8"/>
        <v>0</v>
      </c>
      <c r="L166" s="478">
        <f t="shared" si="9"/>
        <v>0</v>
      </c>
      <c r="M166" s="435"/>
      <c r="N166" s="479"/>
    </row>
    <row r="167" spans="1:14" ht="16.5" customHeight="1" x14ac:dyDescent="0.25">
      <c r="A167" s="474">
        <v>43565</v>
      </c>
      <c r="B167" s="437"/>
      <c r="C167" s="438"/>
      <c r="D167" s="475">
        <f t="shared" si="10"/>
        <v>0</v>
      </c>
      <c r="E167" s="439"/>
      <c r="F167" s="440"/>
      <c r="G167" s="440"/>
      <c r="H167" s="441"/>
      <c r="I167" s="476">
        <f t="shared" si="11"/>
        <v>0</v>
      </c>
      <c r="J167" s="442"/>
      <c r="K167" s="477">
        <f t="shared" si="8"/>
        <v>0</v>
      </c>
      <c r="L167" s="478">
        <f t="shared" si="9"/>
        <v>0</v>
      </c>
      <c r="M167" s="435"/>
      <c r="N167" s="479"/>
    </row>
    <row r="168" spans="1:14" ht="15" x14ac:dyDescent="0.25">
      <c r="A168" s="474">
        <v>43566</v>
      </c>
      <c r="B168" s="437"/>
      <c r="C168" s="438"/>
      <c r="D168" s="475">
        <f t="shared" si="10"/>
        <v>0</v>
      </c>
      <c r="E168" s="439"/>
      <c r="F168" s="440"/>
      <c r="G168" s="440"/>
      <c r="H168" s="441"/>
      <c r="I168" s="476">
        <f t="shared" si="11"/>
        <v>0</v>
      </c>
      <c r="J168" s="566"/>
      <c r="K168" s="477">
        <f t="shared" si="8"/>
        <v>0</v>
      </c>
      <c r="L168" s="478">
        <f t="shared" si="9"/>
        <v>0</v>
      </c>
      <c r="M168" s="567"/>
      <c r="N168" s="665"/>
    </row>
    <row r="169" spans="1:14" ht="15.75" thickBot="1" x14ac:dyDescent="0.3">
      <c r="A169" s="480">
        <v>43567</v>
      </c>
      <c r="B169" s="437"/>
      <c r="C169" s="438"/>
      <c r="D169" s="483">
        <f t="shared" si="10"/>
        <v>0</v>
      </c>
      <c r="E169" s="439"/>
      <c r="F169" s="440"/>
      <c r="G169" s="440"/>
      <c r="H169" s="441"/>
      <c r="I169" s="487">
        <f t="shared" si="11"/>
        <v>0</v>
      </c>
      <c r="J169" s="566"/>
      <c r="K169" s="489">
        <f t="shared" si="8"/>
        <v>0</v>
      </c>
      <c r="L169" s="490">
        <f t="shared" si="9"/>
        <v>0</v>
      </c>
      <c r="M169" s="567"/>
      <c r="N169" s="666"/>
    </row>
    <row r="170" spans="1:14" ht="16.5" customHeight="1" x14ac:dyDescent="0.25">
      <c r="A170" s="501">
        <v>43570</v>
      </c>
      <c r="B170" s="437"/>
      <c r="C170" s="438"/>
      <c r="D170" s="502">
        <f t="shared" si="10"/>
        <v>0</v>
      </c>
      <c r="E170" s="439"/>
      <c r="F170" s="440"/>
      <c r="G170" s="440"/>
      <c r="H170" s="441"/>
      <c r="I170" s="503">
        <f t="shared" si="11"/>
        <v>0</v>
      </c>
      <c r="J170" s="566"/>
      <c r="K170" s="504">
        <f t="shared" si="8"/>
        <v>0</v>
      </c>
      <c r="L170" s="505">
        <f t="shared" si="9"/>
        <v>0</v>
      </c>
      <c r="M170" s="567"/>
      <c r="N170" s="506"/>
    </row>
    <row r="171" spans="1:14" ht="16.5" customHeight="1" x14ac:dyDescent="0.25">
      <c r="A171" s="474">
        <v>43571</v>
      </c>
      <c r="B171" s="437"/>
      <c r="C171" s="438"/>
      <c r="D171" s="475">
        <f t="shared" si="10"/>
        <v>0</v>
      </c>
      <c r="E171" s="439"/>
      <c r="F171" s="440"/>
      <c r="G171" s="440"/>
      <c r="H171" s="441"/>
      <c r="I171" s="476">
        <f t="shared" si="11"/>
        <v>0</v>
      </c>
      <c r="J171" s="566"/>
      <c r="K171" s="477">
        <f t="shared" si="8"/>
        <v>0</v>
      </c>
      <c r="L171" s="478">
        <f t="shared" si="9"/>
        <v>0</v>
      </c>
      <c r="M171" s="567"/>
      <c r="N171" s="479"/>
    </row>
    <row r="172" spans="1:14" ht="16.5" customHeight="1" x14ac:dyDescent="0.25">
      <c r="A172" s="474">
        <v>43572</v>
      </c>
      <c r="B172" s="437"/>
      <c r="C172" s="438"/>
      <c r="D172" s="475">
        <f t="shared" si="10"/>
        <v>0</v>
      </c>
      <c r="E172" s="439"/>
      <c r="F172" s="440"/>
      <c r="G172" s="440"/>
      <c r="H172" s="441"/>
      <c r="I172" s="476">
        <f t="shared" si="11"/>
        <v>0</v>
      </c>
      <c r="J172" s="566"/>
      <c r="K172" s="477">
        <f t="shared" si="8"/>
        <v>0</v>
      </c>
      <c r="L172" s="478">
        <f t="shared" si="9"/>
        <v>0</v>
      </c>
      <c r="M172" s="567"/>
      <c r="N172" s="479"/>
    </row>
    <row r="173" spans="1:14" ht="16.5" customHeight="1" x14ac:dyDescent="0.25">
      <c r="A173" s="474">
        <v>43573</v>
      </c>
      <c r="B173" s="437"/>
      <c r="C173" s="438"/>
      <c r="D173" s="475">
        <f t="shared" si="10"/>
        <v>0</v>
      </c>
      <c r="E173" s="439"/>
      <c r="F173" s="440"/>
      <c r="G173" s="440"/>
      <c r="H173" s="441"/>
      <c r="I173" s="476">
        <f t="shared" si="11"/>
        <v>0</v>
      </c>
      <c r="J173" s="566"/>
      <c r="K173" s="477">
        <f t="shared" si="8"/>
        <v>0</v>
      </c>
      <c r="L173" s="478">
        <f t="shared" si="9"/>
        <v>0</v>
      </c>
      <c r="M173" s="567"/>
      <c r="N173" s="479"/>
    </row>
    <row r="174" spans="1:14" ht="16.5" customHeight="1" thickBot="1" x14ac:dyDescent="0.3">
      <c r="A174" s="495">
        <v>43574</v>
      </c>
      <c r="B174" s="437"/>
      <c r="C174" s="438"/>
      <c r="D174" s="496">
        <f t="shared" si="10"/>
        <v>0</v>
      </c>
      <c r="E174" s="439"/>
      <c r="F174" s="440"/>
      <c r="G174" s="440"/>
      <c r="H174" s="441"/>
      <c r="I174" s="497">
        <f t="shared" si="11"/>
        <v>0</v>
      </c>
      <c r="J174" s="566"/>
      <c r="K174" s="498">
        <f t="shared" si="8"/>
        <v>0</v>
      </c>
      <c r="L174" s="499">
        <f t="shared" si="9"/>
        <v>0</v>
      </c>
      <c r="M174" s="567"/>
      <c r="N174" s="500"/>
    </row>
    <row r="175" spans="1:14" ht="16.5" customHeight="1" x14ac:dyDescent="0.25">
      <c r="A175" s="468">
        <v>43577</v>
      </c>
      <c r="B175" s="437"/>
      <c r="C175" s="438"/>
      <c r="D175" s="469">
        <f t="shared" si="10"/>
        <v>0</v>
      </c>
      <c r="E175" s="439"/>
      <c r="F175" s="440"/>
      <c r="G175" s="440"/>
      <c r="H175" s="441"/>
      <c r="I175" s="470">
        <f t="shared" si="11"/>
        <v>0</v>
      </c>
      <c r="J175" s="442"/>
      <c r="K175" s="471">
        <f t="shared" si="8"/>
        <v>0</v>
      </c>
      <c r="L175" s="472">
        <f t="shared" si="9"/>
        <v>0</v>
      </c>
      <c r="M175" s="435"/>
      <c r="N175" s="473"/>
    </row>
    <row r="176" spans="1:14" ht="16.5" customHeight="1" x14ac:dyDescent="0.25">
      <c r="A176" s="474">
        <v>43578</v>
      </c>
      <c r="B176" s="437"/>
      <c r="C176" s="438"/>
      <c r="D176" s="475">
        <f t="shared" si="10"/>
        <v>0</v>
      </c>
      <c r="E176" s="439"/>
      <c r="F176" s="440"/>
      <c r="G176" s="440"/>
      <c r="H176" s="441"/>
      <c r="I176" s="476">
        <f t="shared" si="11"/>
        <v>0</v>
      </c>
      <c r="J176" s="442"/>
      <c r="K176" s="477">
        <f t="shared" si="8"/>
        <v>0</v>
      </c>
      <c r="L176" s="478">
        <f t="shared" si="9"/>
        <v>0</v>
      </c>
      <c r="M176" s="435"/>
      <c r="N176" s="479"/>
    </row>
    <row r="177" spans="1:14" ht="16.5" customHeight="1" x14ac:dyDescent="0.25">
      <c r="A177" s="474">
        <v>43579</v>
      </c>
      <c r="B177" s="437"/>
      <c r="C177" s="438"/>
      <c r="D177" s="475">
        <f t="shared" si="10"/>
        <v>0</v>
      </c>
      <c r="E177" s="439"/>
      <c r="F177" s="440"/>
      <c r="G177" s="440"/>
      <c r="H177" s="441"/>
      <c r="I177" s="476">
        <f t="shared" si="11"/>
        <v>0</v>
      </c>
      <c r="J177" s="442"/>
      <c r="K177" s="477">
        <f t="shared" si="8"/>
        <v>0</v>
      </c>
      <c r="L177" s="478">
        <f t="shared" si="9"/>
        <v>0</v>
      </c>
      <c r="M177" s="435"/>
      <c r="N177" s="479"/>
    </row>
    <row r="178" spans="1:14" ht="16.5" customHeight="1" x14ac:dyDescent="0.25">
      <c r="A178" s="474">
        <v>43580</v>
      </c>
      <c r="B178" s="437"/>
      <c r="C178" s="438"/>
      <c r="D178" s="475">
        <f t="shared" si="10"/>
        <v>0</v>
      </c>
      <c r="E178" s="439"/>
      <c r="F178" s="440"/>
      <c r="G178" s="440"/>
      <c r="H178" s="441"/>
      <c r="I178" s="476">
        <f t="shared" si="11"/>
        <v>0</v>
      </c>
      <c r="J178" s="442"/>
      <c r="K178" s="477">
        <f t="shared" si="8"/>
        <v>0</v>
      </c>
      <c r="L178" s="478">
        <f t="shared" si="9"/>
        <v>0</v>
      </c>
      <c r="M178" s="435"/>
      <c r="N178" s="479"/>
    </row>
    <row r="179" spans="1:14" ht="16.5" customHeight="1" thickBot="1" x14ac:dyDescent="0.3">
      <c r="A179" s="480">
        <v>43581</v>
      </c>
      <c r="B179" s="437"/>
      <c r="C179" s="438"/>
      <c r="D179" s="483">
        <f t="shared" si="10"/>
        <v>0</v>
      </c>
      <c r="E179" s="439"/>
      <c r="F179" s="440"/>
      <c r="G179" s="440"/>
      <c r="H179" s="441"/>
      <c r="I179" s="487">
        <f t="shared" si="11"/>
        <v>0</v>
      </c>
      <c r="J179" s="442"/>
      <c r="K179" s="489">
        <f t="shared" si="8"/>
        <v>0</v>
      </c>
      <c r="L179" s="490">
        <f t="shared" si="9"/>
        <v>0</v>
      </c>
      <c r="M179" s="435"/>
      <c r="N179" s="492"/>
    </row>
    <row r="180" spans="1:14" ht="16.5" customHeight="1" x14ac:dyDescent="0.25">
      <c r="A180" s="501">
        <v>43584</v>
      </c>
      <c r="B180" s="437"/>
      <c r="C180" s="438"/>
      <c r="D180" s="502">
        <f t="shared" si="10"/>
        <v>0</v>
      </c>
      <c r="E180" s="439"/>
      <c r="F180" s="440"/>
      <c r="G180" s="440"/>
      <c r="H180" s="441"/>
      <c r="I180" s="503">
        <f t="shared" si="11"/>
        <v>0</v>
      </c>
      <c r="J180" s="442"/>
      <c r="K180" s="504">
        <f t="shared" si="8"/>
        <v>0</v>
      </c>
      <c r="L180" s="505">
        <f t="shared" si="9"/>
        <v>0</v>
      </c>
      <c r="M180" s="435"/>
      <c r="N180" s="506"/>
    </row>
    <row r="181" spans="1:14" ht="16.5" customHeight="1" x14ac:dyDescent="0.25">
      <c r="A181" s="474">
        <v>43585</v>
      </c>
      <c r="B181" s="437"/>
      <c r="C181" s="438"/>
      <c r="D181" s="475">
        <f t="shared" si="10"/>
        <v>0</v>
      </c>
      <c r="E181" s="439"/>
      <c r="F181" s="440"/>
      <c r="G181" s="440"/>
      <c r="H181" s="441"/>
      <c r="I181" s="476">
        <f t="shared" si="11"/>
        <v>0</v>
      </c>
      <c r="J181" s="442"/>
      <c r="K181" s="477">
        <f t="shared" si="8"/>
        <v>0</v>
      </c>
      <c r="L181" s="478">
        <f t="shared" si="9"/>
        <v>0</v>
      </c>
      <c r="M181" s="435"/>
      <c r="N181" s="479"/>
    </row>
    <row r="182" spans="1:14" ht="16.5" customHeight="1" x14ac:dyDescent="0.25">
      <c r="A182" s="667">
        <v>43586</v>
      </c>
      <c r="B182" s="437"/>
      <c r="C182" s="438"/>
      <c r="D182" s="668">
        <f t="shared" si="10"/>
        <v>0</v>
      </c>
      <c r="E182" s="439"/>
      <c r="F182" s="440"/>
      <c r="G182" s="440"/>
      <c r="H182" s="441"/>
      <c r="I182" s="669">
        <f t="shared" si="11"/>
        <v>0</v>
      </c>
      <c r="J182" s="442"/>
      <c r="K182" s="670">
        <f t="shared" si="8"/>
        <v>0</v>
      </c>
      <c r="L182" s="671">
        <f t="shared" si="9"/>
        <v>0</v>
      </c>
      <c r="M182" s="435"/>
      <c r="N182" s="672"/>
    </row>
    <row r="183" spans="1:14" ht="16.5" customHeight="1" x14ac:dyDescent="0.25">
      <c r="A183" s="667">
        <v>43587</v>
      </c>
      <c r="B183" s="437"/>
      <c r="C183" s="438"/>
      <c r="D183" s="668">
        <f t="shared" si="10"/>
        <v>0</v>
      </c>
      <c r="E183" s="439"/>
      <c r="F183" s="440"/>
      <c r="G183" s="440"/>
      <c r="H183" s="441"/>
      <c r="I183" s="669">
        <f t="shared" si="11"/>
        <v>0</v>
      </c>
      <c r="J183" s="442"/>
      <c r="K183" s="670">
        <f t="shared" si="8"/>
        <v>0</v>
      </c>
      <c r="L183" s="671">
        <f t="shared" si="9"/>
        <v>0</v>
      </c>
      <c r="M183" s="435"/>
      <c r="N183" s="672"/>
    </row>
    <row r="184" spans="1:14" ht="16.5" customHeight="1" thickBot="1" x14ac:dyDescent="0.3">
      <c r="A184" s="673">
        <v>43588</v>
      </c>
      <c r="B184" s="437"/>
      <c r="C184" s="438"/>
      <c r="D184" s="674">
        <f t="shared" si="10"/>
        <v>0</v>
      </c>
      <c r="E184" s="439"/>
      <c r="F184" s="440"/>
      <c r="G184" s="440"/>
      <c r="H184" s="441"/>
      <c r="I184" s="675">
        <f t="shared" si="11"/>
        <v>0</v>
      </c>
      <c r="J184" s="442"/>
      <c r="K184" s="676">
        <f t="shared" si="8"/>
        <v>0</v>
      </c>
      <c r="L184" s="677">
        <f t="shared" si="9"/>
        <v>0</v>
      </c>
      <c r="M184" s="435"/>
      <c r="N184" s="678"/>
    </row>
    <row r="185" spans="1:14" ht="16.5" customHeight="1" x14ac:dyDescent="0.25">
      <c r="A185" s="679">
        <v>43591</v>
      </c>
      <c r="B185" s="437"/>
      <c r="C185" s="438"/>
      <c r="D185" s="680">
        <f t="shared" si="10"/>
        <v>0</v>
      </c>
      <c r="E185" s="439"/>
      <c r="F185" s="440"/>
      <c r="G185" s="440"/>
      <c r="H185" s="441"/>
      <c r="I185" s="681">
        <f t="shared" si="11"/>
        <v>0</v>
      </c>
      <c r="J185" s="442"/>
      <c r="K185" s="682">
        <f t="shared" si="8"/>
        <v>0</v>
      </c>
      <c r="L185" s="683">
        <f t="shared" si="9"/>
        <v>0</v>
      </c>
      <c r="M185" s="435"/>
      <c r="N185" s="684"/>
    </row>
    <row r="186" spans="1:14" ht="16.5" customHeight="1" x14ac:dyDescent="0.25">
      <c r="A186" s="667">
        <v>43592</v>
      </c>
      <c r="B186" s="437"/>
      <c r="C186" s="438"/>
      <c r="D186" s="668">
        <f t="shared" si="10"/>
        <v>0</v>
      </c>
      <c r="E186" s="439"/>
      <c r="F186" s="440"/>
      <c r="G186" s="440"/>
      <c r="H186" s="441"/>
      <c r="I186" s="669">
        <f t="shared" si="11"/>
        <v>0</v>
      </c>
      <c r="J186" s="442"/>
      <c r="K186" s="670">
        <f t="shared" si="8"/>
        <v>0</v>
      </c>
      <c r="L186" s="671">
        <f t="shared" si="9"/>
        <v>0</v>
      </c>
      <c r="M186" s="435"/>
      <c r="N186" s="672"/>
    </row>
    <row r="187" spans="1:14" ht="16.5" customHeight="1" x14ac:dyDescent="0.25">
      <c r="A187" s="667">
        <v>43593</v>
      </c>
      <c r="B187" s="437"/>
      <c r="C187" s="438"/>
      <c r="D187" s="668">
        <f t="shared" si="10"/>
        <v>0</v>
      </c>
      <c r="E187" s="439"/>
      <c r="F187" s="440"/>
      <c r="G187" s="440"/>
      <c r="H187" s="441"/>
      <c r="I187" s="669">
        <f t="shared" si="11"/>
        <v>0</v>
      </c>
      <c r="J187" s="442"/>
      <c r="K187" s="670">
        <f t="shared" si="8"/>
        <v>0</v>
      </c>
      <c r="L187" s="671">
        <f t="shared" si="9"/>
        <v>0</v>
      </c>
      <c r="M187" s="435"/>
      <c r="N187" s="672"/>
    </row>
    <row r="188" spans="1:14" ht="16.5" customHeight="1" x14ac:dyDescent="0.25">
      <c r="A188" s="667">
        <v>43594</v>
      </c>
      <c r="B188" s="437"/>
      <c r="C188" s="438"/>
      <c r="D188" s="668">
        <f t="shared" si="10"/>
        <v>0</v>
      </c>
      <c r="E188" s="439"/>
      <c r="F188" s="440"/>
      <c r="G188" s="440"/>
      <c r="H188" s="441"/>
      <c r="I188" s="669">
        <f t="shared" si="11"/>
        <v>0</v>
      </c>
      <c r="J188" s="442"/>
      <c r="K188" s="670">
        <f t="shared" si="8"/>
        <v>0</v>
      </c>
      <c r="L188" s="671">
        <f t="shared" si="9"/>
        <v>0</v>
      </c>
      <c r="M188" s="435"/>
      <c r="N188" s="672"/>
    </row>
    <row r="189" spans="1:14" ht="16.5" customHeight="1" thickBot="1" x14ac:dyDescent="0.3">
      <c r="A189" s="685">
        <v>43595</v>
      </c>
      <c r="B189" s="437"/>
      <c r="C189" s="438"/>
      <c r="D189" s="686">
        <f t="shared" si="10"/>
        <v>0</v>
      </c>
      <c r="E189" s="439"/>
      <c r="F189" s="440"/>
      <c r="G189" s="440"/>
      <c r="H189" s="441"/>
      <c r="I189" s="687">
        <f t="shared" si="11"/>
        <v>0</v>
      </c>
      <c r="J189" s="442"/>
      <c r="K189" s="688">
        <f t="shared" si="8"/>
        <v>0</v>
      </c>
      <c r="L189" s="689">
        <f t="shared" si="9"/>
        <v>0</v>
      </c>
      <c r="M189" s="435"/>
      <c r="N189" s="690"/>
    </row>
    <row r="190" spans="1:14" ht="16.5" customHeight="1" x14ac:dyDescent="0.25">
      <c r="A190" s="691">
        <v>43598</v>
      </c>
      <c r="B190" s="437"/>
      <c r="C190" s="438"/>
      <c r="D190" s="692">
        <f t="shared" si="10"/>
        <v>0</v>
      </c>
      <c r="E190" s="439"/>
      <c r="F190" s="440"/>
      <c r="G190" s="440"/>
      <c r="H190" s="441"/>
      <c r="I190" s="693">
        <f t="shared" si="11"/>
        <v>0</v>
      </c>
      <c r="J190" s="442"/>
      <c r="K190" s="694">
        <f t="shared" si="8"/>
        <v>0</v>
      </c>
      <c r="L190" s="695">
        <f t="shared" si="9"/>
        <v>0</v>
      </c>
      <c r="M190" s="435"/>
      <c r="N190" s="696"/>
    </row>
    <row r="191" spans="1:14" ht="16.5" customHeight="1" x14ac:dyDescent="0.25">
      <c r="A191" s="667">
        <v>43599</v>
      </c>
      <c r="B191" s="437"/>
      <c r="C191" s="438"/>
      <c r="D191" s="668">
        <f t="shared" si="10"/>
        <v>0</v>
      </c>
      <c r="E191" s="439"/>
      <c r="F191" s="440"/>
      <c r="G191" s="440"/>
      <c r="H191" s="441"/>
      <c r="I191" s="669">
        <f t="shared" si="11"/>
        <v>0</v>
      </c>
      <c r="J191" s="442"/>
      <c r="K191" s="670">
        <f t="shared" si="8"/>
        <v>0</v>
      </c>
      <c r="L191" s="671">
        <f t="shared" si="9"/>
        <v>0</v>
      </c>
      <c r="M191" s="435"/>
      <c r="N191" s="672"/>
    </row>
    <row r="192" spans="1:14" ht="16.5" customHeight="1" x14ac:dyDescent="0.25">
      <c r="A192" s="667">
        <v>43600</v>
      </c>
      <c r="B192" s="437"/>
      <c r="C192" s="438"/>
      <c r="D192" s="668">
        <f t="shared" si="10"/>
        <v>0</v>
      </c>
      <c r="E192" s="439"/>
      <c r="F192" s="440"/>
      <c r="G192" s="440"/>
      <c r="H192" s="441"/>
      <c r="I192" s="669">
        <f t="shared" si="11"/>
        <v>0</v>
      </c>
      <c r="J192" s="442"/>
      <c r="K192" s="670">
        <f t="shared" si="8"/>
        <v>0</v>
      </c>
      <c r="L192" s="671">
        <f t="shared" si="9"/>
        <v>0</v>
      </c>
      <c r="M192" s="435"/>
      <c r="N192" s="672"/>
    </row>
    <row r="193" spans="1:14" ht="16.5" customHeight="1" x14ac:dyDescent="0.25">
      <c r="A193" s="667">
        <v>43601</v>
      </c>
      <c r="B193" s="437"/>
      <c r="C193" s="438"/>
      <c r="D193" s="668">
        <f t="shared" si="10"/>
        <v>0</v>
      </c>
      <c r="E193" s="439"/>
      <c r="F193" s="440"/>
      <c r="G193" s="440"/>
      <c r="H193" s="441"/>
      <c r="I193" s="669">
        <f t="shared" si="11"/>
        <v>0</v>
      </c>
      <c r="J193" s="442"/>
      <c r="K193" s="670">
        <f t="shared" si="8"/>
        <v>0</v>
      </c>
      <c r="L193" s="671">
        <f t="shared" si="9"/>
        <v>0</v>
      </c>
      <c r="M193" s="435"/>
      <c r="N193" s="672"/>
    </row>
    <row r="194" spans="1:14" ht="16.5" customHeight="1" thickBot="1" x14ac:dyDescent="0.3">
      <c r="A194" s="673">
        <v>43602</v>
      </c>
      <c r="B194" s="437"/>
      <c r="C194" s="438"/>
      <c r="D194" s="674">
        <f t="shared" si="10"/>
        <v>0</v>
      </c>
      <c r="E194" s="439"/>
      <c r="F194" s="440"/>
      <c r="G194" s="440"/>
      <c r="H194" s="441"/>
      <c r="I194" s="675">
        <f t="shared" si="11"/>
        <v>0</v>
      </c>
      <c r="J194" s="442"/>
      <c r="K194" s="676">
        <f t="shared" si="8"/>
        <v>0</v>
      </c>
      <c r="L194" s="677">
        <f t="shared" si="9"/>
        <v>0</v>
      </c>
      <c r="M194" s="435"/>
      <c r="N194" s="678"/>
    </row>
    <row r="195" spans="1:14" ht="16.5" customHeight="1" x14ac:dyDescent="0.25">
      <c r="A195" s="679">
        <v>43605</v>
      </c>
      <c r="B195" s="437"/>
      <c r="C195" s="438"/>
      <c r="D195" s="680">
        <f t="shared" si="10"/>
        <v>0</v>
      </c>
      <c r="E195" s="439"/>
      <c r="F195" s="440"/>
      <c r="G195" s="440"/>
      <c r="H195" s="441"/>
      <c r="I195" s="681">
        <f t="shared" si="11"/>
        <v>0</v>
      </c>
      <c r="J195" s="442"/>
      <c r="K195" s="682">
        <f t="shared" si="8"/>
        <v>0</v>
      </c>
      <c r="L195" s="683">
        <f t="shared" si="9"/>
        <v>0</v>
      </c>
      <c r="M195" s="435"/>
      <c r="N195" s="684"/>
    </row>
    <row r="196" spans="1:14" ht="16.5" customHeight="1" x14ac:dyDescent="0.25">
      <c r="A196" s="667">
        <v>43606</v>
      </c>
      <c r="B196" s="437"/>
      <c r="C196" s="438"/>
      <c r="D196" s="668">
        <f t="shared" si="10"/>
        <v>0</v>
      </c>
      <c r="E196" s="439"/>
      <c r="F196" s="440"/>
      <c r="G196" s="440"/>
      <c r="H196" s="441"/>
      <c r="I196" s="669">
        <f t="shared" si="11"/>
        <v>0</v>
      </c>
      <c r="J196" s="442"/>
      <c r="K196" s="670">
        <f t="shared" si="8"/>
        <v>0</v>
      </c>
      <c r="L196" s="671">
        <f t="shared" si="9"/>
        <v>0</v>
      </c>
      <c r="M196" s="435"/>
      <c r="N196" s="672"/>
    </row>
    <row r="197" spans="1:14" ht="16.5" customHeight="1" x14ac:dyDescent="0.25">
      <c r="A197" s="667">
        <v>43607</v>
      </c>
      <c r="B197" s="437"/>
      <c r="C197" s="438"/>
      <c r="D197" s="668">
        <f t="shared" si="10"/>
        <v>0</v>
      </c>
      <c r="E197" s="439"/>
      <c r="F197" s="440"/>
      <c r="G197" s="440"/>
      <c r="H197" s="441"/>
      <c r="I197" s="669">
        <f t="shared" si="11"/>
        <v>0</v>
      </c>
      <c r="J197" s="442"/>
      <c r="K197" s="670">
        <f t="shared" si="8"/>
        <v>0</v>
      </c>
      <c r="L197" s="671">
        <f t="shared" si="9"/>
        <v>0</v>
      </c>
      <c r="M197" s="435"/>
      <c r="N197" s="672"/>
    </row>
    <row r="198" spans="1:14" ht="16.5" customHeight="1" x14ac:dyDescent="0.25">
      <c r="A198" s="667">
        <v>43608</v>
      </c>
      <c r="B198" s="437"/>
      <c r="C198" s="438"/>
      <c r="D198" s="668">
        <f t="shared" si="10"/>
        <v>0</v>
      </c>
      <c r="E198" s="439"/>
      <c r="F198" s="440"/>
      <c r="G198" s="440"/>
      <c r="H198" s="441"/>
      <c r="I198" s="669">
        <f t="shared" si="11"/>
        <v>0</v>
      </c>
      <c r="J198" s="442"/>
      <c r="K198" s="670">
        <f t="shared" si="8"/>
        <v>0</v>
      </c>
      <c r="L198" s="671">
        <f t="shared" si="9"/>
        <v>0</v>
      </c>
      <c r="M198" s="435"/>
      <c r="N198" s="672"/>
    </row>
    <row r="199" spans="1:14" ht="16.5" customHeight="1" thickBot="1" x14ac:dyDescent="0.3">
      <c r="A199" s="673">
        <v>43609</v>
      </c>
      <c r="B199" s="481"/>
      <c r="C199" s="482"/>
      <c r="D199" s="674">
        <f t="shared" si="10"/>
        <v>0</v>
      </c>
      <c r="E199" s="484"/>
      <c r="F199" s="485"/>
      <c r="G199" s="485"/>
      <c r="H199" s="486"/>
      <c r="I199" s="675">
        <f t="shared" si="11"/>
        <v>0</v>
      </c>
      <c r="J199" s="488"/>
      <c r="K199" s="676">
        <f t="shared" si="8"/>
        <v>0</v>
      </c>
      <c r="L199" s="677">
        <f t="shared" si="9"/>
        <v>0</v>
      </c>
      <c r="M199" s="491"/>
      <c r="N199" s="678"/>
    </row>
    <row r="200" spans="1:14" s="204" customFormat="1" ht="16.5" customHeight="1" thickBot="1" x14ac:dyDescent="0.3">
      <c r="A200" s="697">
        <v>43612</v>
      </c>
      <c r="B200" s="767" t="s">
        <v>11</v>
      </c>
      <c r="C200" s="768"/>
      <c r="D200" s="768"/>
      <c r="E200" s="768"/>
      <c r="F200" s="768"/>
      <c r="G200" s="768"/>
      <c r="H200" s="768"/>
      <c r="I200" s="769"/>
      <c r="J200" s="760" t="s">
        <v>81</v>
      </c>
      <c r="K200" s="186">
        <f t="shared" si="8"/>
        <v>0</v>
      </c>
      <c r="L200" s="187">
        <f t="shared" si="9"/>
        <v>0</v>
      </c>
      <c r="M200" s="698"/>
      <c r="N200" s="699"/>
    </row>
    <row r="201" spans="1:14" ht="16.5" customHeight="1" x14ac:dyDescent="0.25">
      <c r="A201" s="667">
        <v>43613</v>
      </c>
      <c r="B201" s="733"/>
      <c r="C201" s="734"/>
      <c r="D201" s="680">
        <f t="shared" si="10"/>
        <v>0</v>
      </c>
      <c r="E201" s="735"/>
      <c r="F201" s="736"/>
      <c r="G201" s="736"/>
      <c r="H201" s="737"/>
      <c r="I201" s="681">
        <f t="shared" si="11"/>
        <v>0</v>
      </c>
      <c r="J201" s="746"/>
      <c r="K201" s="670">
        <f t="shared" si="8"/>
        <v>0</v>
      </c>
      <c r="L201" s="671">
        <f t="shared" si="9"/>
        <v>0</v>
      </c>
      <c r="M201" s="494"/>
      <c r="N201" s="672"/>
    </row>
    <row r="202" spans="1:14" ht="16.5" customHeight="1" x14ac:dyDescent="0.25">
      <c r="A202" s="667">
        <v>43614</v>
      </c>
      <c r="B202" s="437"/>
      <c r="C202" s="438"/>
      <c r="D202" s="668">
        <f t="shared" si="10"/>
        <v>0</v>
      </c>
      <c r="E202" s="439"/>
      <c r="F202" s="440"/>
      <c r="G202" s="440"/>
      <c r="H202" s="441"/>
      <c r="I202" s="669">
        <f t="shared" si="11"/>
        <v>0</v>
      </c>
      <c r="J202" s="442"/>
      <c r="K202" s="670">
        <f t="shared" ref="K202:K224" si="12">IF(I202+M202&gt;0,1,0)</f>
        <v>0</v>
      </c>
      <c r="L202" s="671">
        <f t="shared" si="9"/>
        <v>0</v>
      </c>
      <c r="M202" s="435"/>
      <c r="N202" s="672"/>
    </row>
    <row r="203" spans="1:14" ht="16.5" customHeight="1" x14ac:dyDescent="0.25">
      <c r="A203" s="667">
        <v>43615</v>
      </c>
      <c r="B203" s="437"/>
      <c r="C203" s="438"/>
      <c r="D203" s="668">
        <f t="shared" si="10"/>
        <v>0</v>
      </c>
      <c r="E203" s="439"/>
      <c r="F203" s="440"/>
      <c r="G203" s="440"/>
      <c r="H203" s="441"/>
      <c r="I203" s="669">
        <f t="shared" si="11"/>
        <v>0</v>
      </c>
      <c r="J203" s="442"/>
      <c r="K203" s="670">
        <f t="shared" si="12"/>
        <v>0</v>
      </c>
      <c r="L203" s="671">
        <f t="shared" ref="L203:L224" si="13">I203/60+M203</f>
        <v>0</v>
      </c>
      <c r="M203" s="435"/>
      <c r="N203" s="672"/>
    </row>
    <row r="204" spans="1:14" ht="16.5" customHeight="1" thickBot="1" x14ac:dyDescent="0.3">
      <c r="A204" s="673">
        <v>43616</v>
      </c>
      <c r="B204" s="437"/>
      <c r="C204" s="438"/>
      <c r="D204" s="674">
        <f t="shared" ref="D204:D222" si="14">MAX(C204-B204,0)*24</f>
        <v>0</v>
      </c>
      <c r="E204" s="439"/>
      <c r="F204" s="440"/>
      <c r="G204" s="440"/>
      <c r="H204" s="441"/>
      <c r="I204" s="675">
        <f t="shared" ref="I204:I222" si="15">MAX(D204*60-H204-F204-E204-G204,0)</f>
        <v>0</v>
      </c>
      <c r="J204" s="442"/>
      <c r="K204" s="676">
        <f t="shared" si="12"/>
        <v>0</v>
      </c>
      <c r="L204" s="677">
        <f t="shared" si="13"/>
        <v>0</v>
      </c>
      <c r="M204" s="435"/>
      <c r="N204" s="678"/>
    </row>
    <row r="205" spans="1:14" ht="16.5" customHeight="1" x14ac:dyDescent="0.25">
      <c r="A205" s="700">
        <v>43619</v>
      </c>
      <c r="B205" s="437"/>
      <c r="C205" s="438"/>
      <c r="D205" s="701">
        <f t="shared" si="14"/>
        <v>0</v>
      </c>
      <c r="E205" s="439"/>
      <c r="F205" s="440"/>
      <c r="G205" s="440"/>
      <c r="H205" s="441"/>
      <c r="I205" s="702">
        <f t="shared" si="15"/>
        <v>0</v>
      </c>
      <c r="J205" s="442"/>
      <c r="K205" s="703">
        <f t="shared" si="12"/>
        <v>0</v>
      </c>
      <c r="L205" s="704">
        <f t="shared" si="13"/>
        <v>0</v>
      </c>
      <c r="M205" s="435"/>
      <c r="N205" s="705"/>
    </row>
    <row r="206" spans="1:14" ht="16.5" customHeight="1" x14ac:dyDescent="0.25">
      <c r="A206" s="507">
        <v>43620</v>
      </c>
      <c r="B206" s="437"/>
      <c r="C206" s="438"/>
      <c r="D206" s="706">
        <f t="shared" si="14"/>
        <v>0</v>
      </c>
      <c r="E206" s="439"/>
      <c r="F206" s="440"/>
      <c r="G206" s="440"/>
      <c r="H206" s="441"/>
      <c r="I206" s="707">
        <f t="shared" si="15"/>
        <v>0</v>
      </c>
      <c r="J206" s="442"/>
      <c r="K206" s="510">
        <f t="shared" si="12"/>
        <v>0</v>
      </c>
      <c r="L206" s="511">
        <f t="shared" si="13"/>
        <v>0</v>
      </c>
      <c r="M206" s="435"/>
      <c r="N206" s="512"/>
    </row>
    <row r="207" spans="1:14" ht="16.5" customHeight="1" x14ac:dyDescent="0.25">
      <c r="A207" s="507">
        <v>43621</v>
      </c>
      <c r="B207" s="437"/>
      <c r="C207" s="438"/>
      <c r="D207" s="706">
        <f t="shared" si="14"/>
        <v>0</v>
      </c>
      <c r="E207" s="439"/>
      <c r="F207" s="440"/>
      <c r="G207" s="440"/>
      <c r="H207" s="441"/>
      <c r="I207" s="707">
        <f t="shared" si="15"/>
        <v>0</v>
      </c>
      <c r="J207" s="442"/>
      <c r="K207" s="510">
        <f t="shared" si="12"/>
        <v>0</v>
      </c>
      <c r="L207" s="511">
        <f t="shared" si="13"/>
        <v>0</v>
      </c>
      <c r="M207" s="435"/>
      <c r="N207" s="512"/>
    </row>
    <row r="208" spans="1:14" ht="16.5" customHeight="1" x14ac:dyDescent="0.25">
      <c r="A208" s="507">
        <v>43622</v>
      </c>
      <c r="B208" s="437"/>
      <c r="C208" s="438"/>
      <c r="D208" s="706">
        <f t="shared" si="14"/>
        <v>0</v>
      </c>
      <c r="E208" s="439"/>
      <c r="F208" s="440"/>
      <c r="G208" s="440"/>
      <c r="H208" s="441"/>
      <c r="I208" s="707">
        <f t="shared" si="15"/>
        <v>0</v>
      </c>
      <c r="J208" s="442"/>
      <c r="K208" s="510">
        <f t="shared" si="12"/>
        <v>0</v>
      </c>
      <c r="L208" s="511">
        <f t="shared" si="13"/>
        <v>0</v>
      </c>
      <c r="M208" s="435"/>
      <c r="N208" s="512"/>
    </row>
    <row r="209" spans="1:14" ht="16.5" customHeight="1" thickBot="1" x14ac:dyDescent="0.3">
      <c r="A209" s="708">
        <v>43623</v>
      </c>
      <c r="B209" s="437"/>
      <c r="C209" s="438"/>
      <c r="D209" s="709">
        <f t="shared" si="14"/>
        <v>0</v>
      </c>
      <c r="E209" s="439"/>
      <c r="F209" s="440"/>
      <c r="G209" s="440"/>
      <c r="H209" s="441"/>
      <c r="I209" s="710">
        <f t="shared" si="15"/>
        <v>0</v>
      </c>
      <c r="J209" s="442"/>
      <c r="K209" s="711">
        <f t="shared" si="12"/>
        <v>0</v>
      </c>
      <c r="L209" s="712">
        <f t="shared" si="13"/>
        <v>0</v>
      </c>
      <c r="M209" s="435"/>
      <c r="N209" s="713"/>
    </row>
    <row r="210" spans="1:14" ht="16.5" customHeight="1" x14ac:dyDescent="0.25">
      <c r="A210" s="519">
        <v>43626</v>
      </c>
      <c r="B210" s="437"/>
      <c r="C210" s="438"/>
      <c r="D210" s="714">
        <f t="shared" si="14"/>
        <v>0</v>
      </c>
      <c r="E210" s="439"/>
      <c r="F210" s="440"/>
      <c r="G210" s="440"/>
      <c r="H210" s="441"/>
      <c r="I210" s="715">
        <f t="shared" si="15"/>
        <v>0</v>
      </c>
      <c r="J210" s="442"/>
      <c r="K210" s="522">
        <f t="shared" si="12"/>
        <v>0</v>
      </c>
      <c r="L210" s="523">
        <f t="shared" si="13"/>
        <v>0</v>
      </c>
      <c r="M210" s="435"/>
      <c r="N210" s="524"/>
    </row>
    <row r="211" spans="1:14" ht="16.5" customHeight="1" x14ac:dyDescent="0.25">
      <c r="A211" s="507">
        <v>43627</v>
      </c>
      <c r="B211" s="437"/>
      <c r="C211" s="438"/>
      <c r="D211" s="706">
        <f t="shared" si="14"/>
        <v>0</v>
      </c>
      <c r="E211" s="439"/>
      <c r="F211" s="440"/>
      <c r="G211" s="440"/>
      <c r="H211" s="441"/>
      <c r="I211" s="707">
        <f t="shared" si="15"/>
        <v>0</v>
      </c>
      <c r="J211" s="442"/>
      <c r="K211" s="510">
        <f t="shared" si="12"/>
        <v>0</v>
      </c>
      <c r="L211" s="511">
        <f t="shared" si="13"/>
        <v>0</v>
      </c>
      <c r="M211" s="435"/>
      <c r="N211" s="512"/>
    </row>
    <row r="212" spans="1:14" ht="16.5" customHeight="1" x14ac:dyDescent="0.25">
      <c r="A212" s="507">
        <v>43628</v>
      </c>
      <c r="B212" s="437"/>
      <c r="C212" s="438"/>
      <c r="D212" s="706">
        <f t="shared" si="14"/>
        <v>0</v>
      </c>
      <c r="E212" s="439"/>
      <c r="F212" s="440"/>
      <c r="G212" s="440"/>
      <c r="H212" s="441"/>
      <c r="I212" s="707">
        <f t="shared" si="15"/>
        <v>0</v>
      </c>
      <c r="J212" s="442"/>
      <c r="K212" s="510">
        <f t="shared" si="12"/>
        <v>0</v>
      </c>
      <c r="L212" s="511">
        <f t="shared" si="13"/>
        <v>0</v>
      </c>
      <c r="M212" s="435"/>
      <c r="N212" s="512"/>
    </row>
    <row r="213" spans="1:14" ht="16.5" customHeight="1" x14ac:dyDescent="0.25">
      <c r="A213" s="507">
        <v>43629</v>
      </c>
      <c r="B213" s="437"/>
      <c r="C213" s="438"/>
      <c r="D213" s="706">
        <f t="shared" si="14"/>
        <v>0</v>
      </c>
      <c r="E213" s="439"/>
      <c r="F213" s="440"/>
      <c r="G213" s="440"/>
      <c r="H213" s="441"/>
      <c r="I213" s="707">
        <f t="shared" si="15"/>
        <v>0</v>
      </c>
      <c r="J213" s="442"/>
      <c r="K213" s="510">
        <f t="shared" si="12"/>
        <v>0</v>
      </c>
      <c r="L213" s="511">
        <f t="shared" si="13"/>
        <v>0</v>
      </c>
      <c r="M213" s="435"/>
      <c r="N213" s="512"/>
    </row>
    <row r="214" spans="1:14" ht="16.5" customHeight="1" thickBot="1" x14ac:dyDescent="0.3">
      <c r="A214" s="513">
        <v>43630</v>
      </c>
      <c r="B214" s="437"/>
      <c r="C214" s="438"/>
      <c r="D214" s="514">
        <f t="shared" si="14"/>
        <v>0</v>
      </c>
      <c r="E214" s="439"/>
      <c r="F214" s="440"/>
      <c r="G214" s="440"/>
      <c r="H214" s="441"/>
      <c r="I214" s="515">
        <f t="shared" si="15"/>
        <v>0</v>
      </c>
      <c r="J214" s="442"/>
      <c r="K214" s="516">
        <f t="shared" si="12"/>
        <v>0</v>
      </c>
      <c r="L214" s="517">
        <f t="shared" si="13"/>
        <v>0</v>
      </c>
      <c r="M214" s="435"/>
      <c r="N214" s="518"/>
    </row>
    <row r="215" spans="1:14" ht="16.5" customHeight="1" x14ac:dyDescent="0.25">
      <c r="A215" s="700">
        <v>43633</v>
      </c>
      <c r="B215" s="437"/>
      <c r="C215" s="438"/>
      <c r="D215" s="701">
        <f t="shared" si="14"/>
        <v>0</v>
      </c>
      <c r="E215" s="439"/>
      <c r="F215" s="440"/>
      <c r="G215" s="440"/>
      <c r="H215" s="441"/>
      <c r="I215" s="702">
        <f t="shared" si="15"/>
        <v>0</v>
      </c>
      <c r="J215" s="442"/>
      <c r="K215" s="703">
        <f t="shared" si="12"/>
        <v>0</v>
      </c>
      <c r="L215" s="704">
        <f t="shared" si="13"/>
        <v>0</v>
      </c>
      <c r="M215" s="435"/>
      <c r="N215" s="705"/>
    </row>
    <row r="216" spans="1:14" ht="16.5" customHeight="1" x14ac:dyDescent="0.25">
      <c r="A216" s="507">
        <v>43634</v>
      </c>
      <c r="B216" s="437"/>
      <c r="C216" s="438"/>
      <c r="D216" s="706">
        <f t="shared" si="14"/>
        <v>0</v>
      </c>
      <c r="E216" s="439"/>
      <c r="F216" s="440"/>
      <c r="G216" s="440"/>
      <c r="H216" s="441"/>
      <c r="I216" s="707">
        <f t="shared" si="15"/>
        <v>0</v>
      </c>
      <c r="J216" s="442" t="s">
        <v>10</v>
      </c>
      <c r="K216" s="510">
        <f t="shared" si="12"/>
        <v>0</v>
      </c>
      <c r="L216" s="511">
        <f t="shared" si="13"/>
        <v>0</v>
      </c>
      <c r="M216" s="435"/>
      <c r="N216" s="512" t="s">
        <v>28</v>
      </c>
    </row>
    <row r="217" spans="1:14" ht="16.5" customHeight="1" x14ac:dyDescent="0.25">
      <c r="A217" s="507">
        <v>43635</v>
      </c>
      <c r="B217" s="437"/>
      <c r="C217" s="438"/>
      <c r="D217" s="706">
        <f t="shared" si="14"/>
        <v>0</v>
      </c>
      <c r="E217" s="439"/>
      <c r="F217" s="440"/>
      <c r="G217" s="440"/>
      <c r="H217" s="441"/>
      <c r="I217" s="707">
        <f t="shared" si="15"/>
        <v>0</v>
      </c>
      <c r="J217" s="442" t="s">
        <v>10</v>
      </c>
      <c r="K217" s="510">
        <f t="shared" si="12"/>
        <v>0</v>
      </c>
      <c r="L217" s="511">
        <f t="shared" si="13"/>
        <v>0</v>
      </c>
      <c r="M217" s="435"/>
      <c r="N217" s="512" t="s">
        <v>28</v>
      </c>
    </row>
    <row r="218" spans="1:14" ht="16.5" customHeight="1" x14ac:dyDescent="0.25">
      <c r="A218" s="507">
        <v>43636</v>
      </c>
      <c r="B218" s="437"/>
      <c r="C218" s="438"/>
      <c r="D218" s="706">
        <f t="shared" si="14"/>
        <v>0</v>
      </c>
      <c r="E218" s="439"/>
      <c r="F218" s="440"/>
      <c r="G218" s="440"/>
      <c r="H218" s="441"/>
      <c r="I218" s="707">
        <f t="shared" si="15"/>
        <v>0</v>
      </c>
      <c r="J218" s="442" t="s">
        <v>10</v>
      </c>
      <c r="K218" s="510">
        <f t="shared" si="12"/>
        <v>0</v>
      </c>
      <c r="L218" s="511">
        <f t="shared" si="13"/>
        <v>0</v>
      </c>
      <c r="M218" s="435"/>
      <c r="N218" s="512" t="s">
        <v>28</v>
      </c>
    </row>
    <row r="219" spans="1:14" ht="16.5" customHeight="1" thickBot="1" x14ac:dyDescent="0.3">
      <c r="A219" s="708">
        <v>43637</v>
      </c>
      <c r="B219" s="437"/>
      <c r="C219" s="438"/>
      <c r="D219" s="709">
        <f t="shared" si="14"/>
        <v>0</v>
      </c>
      <c r="E219" s="439"/>
      <c r="F219" s="440"/>
      <c r="G219" s="440"/>
      <c r="H219" s="441"/>
      <c r="I219" s="710">
        <f t="shared" si="15"/>
        <v>0</v>
      </c>
      <c r="J219" s="442" t="s">
        <v>10</v>
      </c>
      <c r="K219" s="711">
        <f t="shared" si="12"/>
        <v>0</v>
      </c>
      <c r="L219" s="712">
        <f t="shared" si="13"/>
        <v>0</v>
      </c>
      <c r="M219" s="435"/>
      <c r="N219" s="713" t="s">
        <v>28</v>
      </c>
    </row>
    <row r="220" spans="1:14" ht="16.5" customHeight="1" x14ac:dyDescent="0.25">
      <c r="A220" s="519">
        <v>43640</v>
      </c>
      <c r="B220" s="437"/>
      <c r="C220" s="438"/>
      <c r="D220" s="714">
        <f t="shared" si="14"/>
        <v>0</v>
      </c>
      <c r="E220" s="439"/>
      <c r="F220" s="440"/>
      <c r="G220" s="440"/>
      <c r="H220" s="441"/>
      <c r="I220" s="715">
        <f t="shared" si="15"/>
        <v>0</v>
      </c>
      <c r="J220" s="442" t="s">
        <v>10</v>
      </c>
      <c r="K220" s="522">
        <f t="shared" si="12"/>
        <v>0</v>
      </c>
      <c r="L220" s="523">
        <f t="shared" si="13"/>
        <v>0</v>
      </c>
      <c r="M220" s="435"/>
      <c r="N220" s="524" t="s">
        <v>28</v>
      </c>
    </row>
    <row r="221" spans="1:14" ht="16.5" customHeight="1" x14ac:dyDescent="0.25">
      <c r="A221" s="507">
        <v>43641</v>
      </c>
      <c r="B221" s="437"/>
      <c r="C221" s="438"/>
      <c r="D221" s="706">
        <f t="shared" si="14"/>
        <v>0</v>
      </c>
      <c r="E221" s="439"/>
      <c r="F221" s="440"/>
      <c r="G221" s="440"/>
      <c r="H221" s="441"/>
      <c r="I221" s="707">
        <f t="shared" si="15"/>
        <v>0</v>
      </c>
      <c r="J221" s="442" t="s">
        <v>10</v>
      </c>
      <c r="K221" s="510">
        <f t="shared" si="12"/>
        <v>0</v>
      </c>
      <c r="L221" s="511">
        <f t="shared" si="13"/>
        <v>0</v>
      </c>
      <c r="M221" s="435"/>
      <c r="N221" s="512" t="s">
        <v>28</v>
      </c>
    </row>
    <row r="222" spans="1:14" ht="16.5" customHeight="1" thickBot="1" x14ac:dyDescent="0.3">
      <c r="A222" s="507">
        <v>43642</v>
      </c>
      <c r="B222" s="726"/>
      <c r="C222" s="727"/>
      <c r="D222" s="709">
        <f t="shared" si="14"/>
        <v>0</v>
      </c>
      <c r="E222" s="729"/>
      <c r="F222" s="730"/>
      <c r="G222" s="730"/>
      <c r="H222" s="731"/>
      <c r="I222" s="710">
        <f t="shared" si="15"/>
        <v>0</v>
      </c>
      <c r="J222" s="442" t="s">
        <v>20</v>
      </c>
      <c r="K222" s="510">
        <f t="shared" si="12"/>
        <v>0</v>
      </c>
      <c r="L222" s="511">
        <f t="shared" si="13"/>
        <v>0</v>
      </c>
      <c r="M222" s="491"/>
      <c r="N222" s="512" t="s">
        <v>14</v>
      </c>
    </row>
    <row r="223" spans="1:14" s="204" customFormat="1" ht="16.5" customHeight="1" x14ac:dyDescent="0.25">
      <c r="A223" s="237">
        <v>43643</v>
      </c>
      <c r="B223" s="773" t="s">
        <v>29</v>
      </c>
      <c r="C223" s="774"/>
      <c r="D223" s="774"/>
      <c r="E223" s="774"/>
      <c r="F223" s="774"/>
      <c r="G223" s="774"/>
      <c r="H223" s="774"/>
      <c r="I223" s="775"/>
      <c r="J223" s="87"/>
      <c r="K223" s="75">
        <f t="shared" si="12"/>
        <v>0</v>
      </c>
      <c r="L223" s="76">
        <f t="shared" si="13"/>
        <v>0</v>
      </c>
      <c r="M223" s="716"/>
      <c r="N223" s="236" t="s">
        <v>27</v>
      </c>
    </row>
    <row r="224" spans="1:14" s="204" customFormat="1" ht="16.5" customHeight="1" thickBot="1" x14ac:dyDescent="0.3">
      <c r="A224" s="316">
        <v>43644</v>
      </c>
      <c r="B224" s="770" t="s">
        <v>29</v>
      </c>
      <c r="C224" s="771"/>
      <c r="D224" s="771"/>
      <c r="E224" s="771"/>
      <c r="F224" s="771"/>
      <c r="G224" s="771"/>
      <c r="H224" s="771"/>
      <c r="I224" s="772"/>
      <c r="J224" s="78"/>
      <c r="K224" s="80">
        <f t="shared" si="12"/>
        <v>0</v>
      </c>
      <c r="L224" s="81">
        <f t="shared" si="13"/>
        <v>0</v>
      </c>
      <c r="M224" s="241"/>
      <c r="N224" s="243"/>
    </row>
    <row r="226" spans="1:12" ht="16.5" customHeight="1" x14ac:dyDescent="0.25">
      <c r="A226" s="4"/>
      <c r="C226" s="1"/>
      <c r="D226" s="201"/>
      <c r="E226" s="199"/>
      <c r="F226" s="199"/>
      <c r="G226" s="199"/>
      <c r="H226" s="199"/>
      <c r="I226" s="2"/>
    </row>
    <row r="227" spans="1:12" ht="16.5" customHeight="1" x14ac:dyDescent="0.25">
      <c r="A227" s="4"/>
      <c r="I227" s="6"/>
      <c r="L227" s="7"/>
    </row>
    <row r="228" spans="1:12" ht="16.5" customHeight="1" x14ac:dyDescent="0.25">
      <c r="A228" s="4"/>
    </row>
  </sheetData>
  <sheetProtection algorithmName="SHA-512" hashValue="d/cazhCvxLG4RbTzmMsP2mg5EFjB/Da6sxOh+dDlmXT9T8NzShEMRF6I3TFH+q6PLQWNwrvrMFW9aLIhGY9UfQ==" saltValue="73Lmy1xpYlU2y8HJ4BSNKg==" spinCount="100000" sheet="1" objects="1" scenarios="1" selectLockedCells="1"/>
  <protectedRanges>
    <protectedRange sqref="B10:C222" name="Start_End"/>
    <protectedRange sqref="E11:H34 E36:H59 E61:H67 E69:H90 E92:H95 E97:H109 E111:H199 E201:H224" name="Minute_Deductions"/>
    <protectedRange sqref="J11:J224" name="Notes"/>
    <protectedRange sqref="M9:M224" name="SI_days"/>
  </protectedRanges>
  <mergeCells count="10">
    <mergeCell ref="B10:I10"/>
    <mergeCell ref="B35:I35"/>
    <mergeCell ref="B60:I60"/>
    <mergeCell ref="B68:I68"/>
    <mergeCell ref="B91:I91"/>
    <mergeCell ref="B96:I96"/>
    <mergeCell ref="B110:I110"/>
    <mergeCell ref="B200:I200"/>
    <mergeCell ref="B224:I224"/>
    <mergeCell ref="B223:I223"/>
  </mergeCells>
  <conditionalFormatting sqref="M6">
    <cfRule type="cellIs" dxfId="23" priority="3" operator="greaterThan">
      <formula>$G$6</formula>
    </cfRule>
    <cfRule type="cellIs" dxfId="22" priority="4" operator="lessThanOrEqual">
      <formula>$G$6</formula>
    </cfRule>
  </conditionalFormatting>
  <conditionalFormatting sqref="K6">
    <cfRule type="cellIs" dxfId="21" priority="5" operator="lessThan">
      <formula>180</formula>
    </cfRule>
    <cfRule type="cellIs" dxfId="20" priority="6" operator="greaterThanOrEqual">
      <formula>180</formula>
    </cfRule>
  </conditionalFormatting>
  <conditionalFormatting sqref="L6">
    <cfRule type="cellIs" dxfId="19" priority="1" operator="lessThan">
      <formula>$D$6</formula>
    </cfRule>
    <cfRule type="cellIs" dxfId="18" priority="2" operator="greaterThanOrEqual">
      <formula>$D$6</formula>
    </cfRule>
  </conditionalFormatting>
  <dataValidations xWindow="955" yWindow="516" count="10">
    <dataValidation type="decimal" allowBlank="1" showErrorMessage="1" errorTitle="Superintendent Conference Days" error="Please enter the number of hours allocated as Superintendent's Conference Days.  No less than one hour may be entered per day utilized._x000a__x000a_For example, enter 5.5 for five and a half hours." sqref="M10:M222">
      <formula1>1</formula1>
      <formula2>$G$6</formula2>
    </dataValidation>
    <dataValidation type="time" allowBlank="1" showInputMessage="1" showErrorMessage="1" errorTitle="Enter Times" error="Please enter start and end times as they appear on a 12-hour AM/PM clock.  For example, 3:00 PM." promptTitle="Start and End Times" prompt="Please enter start and end times as they appear on a clock.  For example, 8:00 AM. " sqref="B11:C14">
      <formula1>0.208333333333333</formula1>
      <formula2>0.916666666666667</formula2>
    </dataValidation>
    <dataValidation type="whole" allowBlank="1" showInputMessage="1" showErrorMessage="1" errorTitle="Session Days" error="Please enter the number of session days counted for Superintendent's Conference Days held in the last two days of August.  _x000a__x000a_Whole numbers only, between zero with a maximum of four.  " sqref="K9">
      <formula1>0</formula1>
      <formula2>4</formula2>
    </dataValidation>
    <dataValidation type="decimal" allowBlank="1" showInputMessage="1" showErrorMessage="1" errorTitle="Superintendent Conference Days" error="Please enter the number of hours allocated as Superintendent's Conference Days, with a minimum of one hour per day.   " promptTitle="Enter Session Days" prompt="If you've allocated any Superintendent's Conference Day hours into this cell, please enter the correct number of session days into cell K9.  " sqref="M9">
      <formula1>1</formula1>
      <formula2>$G$6</formula2>
    </dataValidation>
    <dataValidation type="time" operator="greaterThan" allowBlank="1" showErrorMessage="1" errorTitle="Superintendent Conference Days" error="Please enter the time allocated as Superintendent's Conference Days, with a minimum of one hour per day.  For example, 5.5 hours would be 5:30.  " sqref="M223:M224">
      <formula1>0.0416666666666667</formula1>
    </dataValidation>
    <dataValidation type="time" allowBlank="1" showErrorMessage="1" errorTitle="Enter Times" error="Please enter start and end times as they appear on a 12-hour AM/PM clock.  For example, 3:00 PM." sqref="B110 C9 B35 B96 B68 B91 B60 B9:B10 B200">
      <formula1>0.208333333333333</formula1>
      <formula2>0.916666666666667</formula2>
    </dataValidation>
    <dataValidation type="whole" allowBlank="1" showInputMessage="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11:H14">
      <formula1>0</formula1>
      <formula2>720</formula2>
    </dataValidation>
    <dataValidation type="list" allowBlank="1" showInputMessage="1" showErrorMessage="1" errorTitle="Incorrect Grade" error="Please use the drop-down arrow to enter either K-6, 7-12, or Half-K.  " sqref="B6">
      <formula1>"K-6,7-12,Half-K"</formula1>
    </dataValidation>
    <dataValidation type="whole" allowBlank="1" showErrorMessage="1" errorTitle="Minutes Only" error="Please enter number of minutes spent in homeroom, lunch, recess, and passing time as they appear on a clock.  _x000a__x000a_For example, half an hour would be entered as 30 minutes. " promptTitle="Enter Minutes" prompt="Please enter the number of minutes for homeroom, lunch, recess, and passing time as a whole number.  " sqref="E69:H90 E61:H67 E36:H59 E15:H34 E111:H199 E201:H222 E97:H109 E92:H95">
      <formula1>0</formula1>
      <formula2>720</formula2>
    </dataValidation>
    <dataValidation type="time" allowBlank="1" showErrorMessage="1" errorTitle="Enter Times" error="Please enter start and end times as they appear on a 12-hour AM/PM clock.  For example, 3:00 PM." promptTitle="Start and End Times" prompt="Please enter start and end times as they appear on a clock.  For example, 8:00 AM. " sqref="B15:C34 B36:C47 B48:C59 B61:C67 B69:C74 B75:C90 B92:C95 B97:C107 B108:C109 B111:C128 B129:C143 B144:C158 B159:C173 B174:C188 B189:C199 B201:C215 B216:C222">
      <formula1>0.208333333333333</formula1>
      <formula2>0.916666666666667</formula2>
    </dataValidation>
  </dataValidations>
  <pageMargins left="0.7" right="0.7" top="0.75" bottom="0.75" header="0.3" footer="0.3"/>
  <pageSetup scale="68" fitToHeight="7" orientation="landscape" r:id="rId1"/>
  <headerFooter>
    <oddHeader>&amp;R&amp;5&amp;D &amp;T</oddHeader>
    <oddFooter>&amp;C&amp;P of &amp;N</oddFooter>
  </headerFooter>
  <ignoredErrors>
    <ignoredError sqref="K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8"/>
  <sheetViews>
    <sheetView zoomScale="85" zoomScaleNormal="85" workbookViewId="0">
      <pane ySplit="8" topLeftCell="A107" activePane="bottomLeft" state="frozen"/>
      <selection pane="bottomLeft" activeCell="K9" sqref="K9"/>
    </sheetView>
  </sheetViews>
  <sheetFormatPr defaultRowHeight="16.5" customHeight="1" x14ac:dyDescent="0.25"/>
  <cols>
    <col min="1" max="1" width="16.85546875" style="8" customWidth="1"/>
    <col min="2" max="2" width="11.85546875" style="4" customWidth="1"/>
    <col min="3" max="3" width="14.85546875" style="4" customWidth="1"/>
    <col min="4" max="4" width="11" style="202" customWidth="1"/>
    <col min="5" max="5" width="10.7109375" style="200" customWidth="1"/>
    <col min="6" max="6" width="8" style="200" customWidth="1"/>
    <col min="7" max="7" width="7.5703125" style="200" customWidth="1"/>
    <col min="8" max="8" width="9.42578125" style="200"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85</v>
      </c>
      <c r="B1" s="380"/>
      <c r="C1" s="380"/>
      <c r="D1" s="380"/>
      <c r="E1" s="380"/>
      <c r="F1" s="380"/>
      <c r="G1" s="380"/>
      <c r="H1" s="380"/>
      <c r="I1" s="380"/>
      <c r="J1" s="380"/>
      <c r="K1" s="380"/>
      <c r="L1" s="380"/>
      <c r="M1" s="380"/>
      <c r="N1" s="381"/>
    </row>
    <row r="2" spans="1:15" ht="15" x14ac:dyDescent="0.3">
      <c r="A2" s="12"/>
      <c r="B2" s="272"/>
      <c r="C2" s="272"/>
      <c r="D2" s="273"/>
      <c r="E2" s="274"/>
      <c r="F2" s="274"/>
      <c r="G2" s="274"/>
      <c r="H2" s="274"/>
      <c r="I2" s="13"/>
      <c r="J2" s="13"/>
      <c r="K2" s="14"/>
      <c r="L2" s="14"/>
      <c r="M2" s="14"/>
      <c r="N2" s="15"/>
    </row>
    <row r="3" spans="1:15" ht="15" x14ac:dyDescent="0.3">
      <c r="A3" s="16" t="s">
        <v>31</v>
      </c>
      <c r="B3" s="373" t="s">
        <v>37</v>
      </c>
      <c r="C3" s="374"/>
      <c r="D3" s="374"/>
      <c r="E3" s="374"/>
      <c r="F3" s="374"/>
      <c r="G3" s="375"/>
      <c r="H3" s="274"/>
      <c r="I3" s="13"/>
      <c r="J3" s="13"/>
      <c r="K3" s="14"/>
      <c r="L3" s="14"/>
      <c r="M3" s="14"/>
      <c r="N3" s="15"/>
    </row>
    <row r="4" spans="1:15" ht="15" x14ac:dyDescent="0.3">
      <c r="A4" s="16" t="s">
        <v>30</v>
      </c>
      <c r="B4" s="373" t="s">
        <v>38</v>
      </c>
      <c r="C4" s="374"/>
      <c r="D4" s="374"/>
      <c r="E4" s="374"/>
      <c r="F4" s="374"/>
      <c r="G4" s="375"/>
      <c r="H4" s="274"/>
      <c r="I4" s="13"/>
      <c r="J4" s="13"/>
      <c r="K4" s="14" t="s">
        <v>21</v>
      </c>
      <c r="L4" s="14" t="s">
        <v>22</v>
      </c>
      <c r="M4" s="14" t="s">
        <v>41</v>
      </c>
      <c r="N4" s="15"/>
    </row>
    <row r="5" spans="1:15" ht="15.75" thickBot="1" x14ac:dyDescent="0.35">
      <c r="A5" s="16" t="s">
        <v>32</v>
      </c>
      <c r="B5" s="373" t="s">
        <v>39</v>
      </c>
      <c r="C5" s="374"/>
      <c r="D5" s="376"/>
      <c r="E5" s="374"/>
      <c r="F5" s="374"/>
      <c r="G5" s="375"/>
      <c r="H5" s="274"/>
      <c r="I5" s="13"/>
      <c r="J5" s="13"/>
      <c r="K5" s="14"/>
      <c r="L5" s="14"/>
      <c r="M5" s="14"/>
      <c r="N5" s="15"/>
    </row>
    <row r="6" spans="1:15" ht="15.75" thickBot="1" x14ac:dyDescent="0.35">
      <c r="A6" s="17" t="s">
        <v>33</v>
      </c>
      <c r="B6" s="275" t="s">
        <v>25</v>
      </c>
      <c r="C6" s="276" t="s">
        <v>24</v>
      </c>
      <c r="D6" s="18">
        <f>IF(B6="K-6",900,IF(B6="7-12",990,IF(B6="Half-K",450,"Please use the dropdown box to enter K-6, 7-12, or Half-K")))</f>
        <v>990</v>
      </c>
      <c r="E6" s="277" t="s">
        <v>42</v>
      </c>
      <c r="F6" s="278"/>
      <c r="G6" s="18">
        <f>MAX(MODE(D9:D222)*4,IF(B6="K-6",20,IF(B6="7-12",22,IF(B6="Half-K",10,"Please use the dropdown box to enter K-6, 7-12, or Half-K"))))</f>
        <v>28</v>
      </c>
      <c r="H6" s="274"/>
      <c r="I6" s="13"/>
      <c r="J6" s="13"/>
      <c r="K6" s="279">
        <f>SUM(K10:K224)</f>
        <v>182</v>
      </c>
      <c r="L6" s="19">
        <f>SUM(L9:L224)+SUM(M9:M224)</f>
        <v>1080.8333333333292</v>
      </c>
      <c r="M6" s="20">
        <f>SUM(M9:M224)</f>
        <v>28</v>
      </c>
      <c r="N6" s="198" t="s">
        <v>34</v>
      </c>
    </row>
    <row r="7" spans="1:15" ht="15" x14ac:dyDescent="0.3">
      <c r="A7" s="21" t="s">
        <v>18</v>
      </c>
      <c r="B7" s="280" t="s">
        <v>17</v>
      </c>
      <c r="C7" s="280" t="s">
        <v>17</v>
      </c>
      <c r="D7" s="281" t="s">
        <v>18</v>
      </c>
      <c r="E7" s="282" t="s">
        <v>17</v>
      </c>
      <c r="F7" s="282" t="s">
        <v>17</v>
      </c>
      <c r="G7" s="282" t="s">
        <v>17</v>
      </c>
      <c r="H7" s="282" t="s">
        <v>17</v>
      </c>
      <c r="I7" s="21" t="s">
        <v>18</v>
      </c>
      <c r="J7" s="22" t="s">
        <v>17</v>
      </c>
      <c r="K7" s="21" t="s">
        <v>18</v>
      </c>
      <c r="L7" s="21" t="s">
        <v>18</v>
      </c>
      <c r="M7" s="22" t="s">
        <v>17</v>
      </c>
      <c r="N7" s="15"/>
    </row>
    <row r="8" spans="1:15" ht="60.2" x14ac:dyDescent="0.3">
      <c r="A8" s="23" t="s">
        <v>0</v>
      </c>
      <c r="B8" s="24" t="s">
        <v>1</v>
      </c>
      <c r="C8" s="24" t="s">
        <v>2</v>
      </c>
      <c r="D8" s="283" t="s">
        <v>3</v>
      </c>
      <c r="E8" s="220" t="s">
        <v>15</v>
      </c>
      <c r="F8" s="220" t="s">
        <v>12</v>
      </c>
      <c r="G8" s="220" t="s">
        <v>16</v>
      </c>
      <c r="H8" s="220" t="s">
        <v>56</v>
      </c>
      <c r="I8" s="25" t="s">
        <v>4</v>
      </c>
      <c r="J8" s="24" t="s">
        <v>5</v>
      </c>
      <c r="K8" s="284" t="s">
        <v>6</v>
      </c>
      <c r="L8" s="25" t="s">
        <v>7</v>
      </c>
      <c r="M8" s="24" t="s">
        <v>19</v>
      </c>
      <c r="N8" s="26" t="s">
        <v>23</v>
      </c>
    </row>
    <row r="9" spans="1:15" ht="30.75" thickBot="1" x14ac:dyDescent="0.35">
      <c r="A9" s="27" t="s">
        <v>50</v>
      </c>
      <c r="B9" s="28"/>
      <c r="C9" s="29"/>
      <c r="D9" s="207"/>
      <c r="E9" s="221"/>
      <c r="F9" s="221"/>
      <c r="G9" s="221"/>
      <c r="H9" s="221"/>
      <c r="I9" s="30"/>
      <c r="J9" s="208" t="s">
        <v>26</v>
      </c>
      <c r="K9" s="435">
        <f>IF(I9+M9&gt;0,1,0)</f>
        <v>0</v>
      </c>
      <c r="L9" s="285" t="s">
        <v>13</v>
      </c>
      <c r="M9" s="286"/>
      <c r="N9" s="32" t="s">
        <v>40</v>
      </c>
      <c r="O9" s="9"/>
    </row>
    <row r="10" spans="1:15" s="204" customFormat="1" ht="16.5" customHeight="1" x14ac:dyDescent="0.3">
      <c r="A10" s="33">
        <v>43346</v>
      </c>
      <c r="B10" s="34" t="s">
        <v>11</v>
      </c>
      <c r="C10" s="35"/>
      <c r="D10" s="205"/>
      <c r="E10" s="222"/>
      <c r="F10" s="222"/>
      <c r="G10" s="222"/>
      <c r="H10" s="222"/>
      <c r="I10" s="36"/>
      <c r="J10" s="209" t="s">
        <v>66</v>
      </c>
      <c r="K10" s="37">
        <f t="shared" ref="K10:K73" si="0">IF(I10+M10&gt;0,1,0)</f>
        <v>0</v>
      </c>
      <c r="L10" s="287">
        <f>I10/60</f>
        <v>0</v>
      </c>
      <c r="M10" s="233"/>
      <c r="N10" s="38"/>
      <c r="O10" s="206"/>
    </row>
    <row r="11" spans="1:15" ht="16.5" customHeight="1" x14ac:dyDescent="0.3">
      <c r="A11" s="39">
        <v>43347</v>
      </c>
      <c r="B11" s="288"/>
      <c r="C11" s="288"/>
      <c r="D11" s="40">
        <f>MAX((INT((C11-B11)*1440)/60),0)</f>
        <v>0</v>
      </c>
      <c r="E11" s="289"/>
      <c r="F11" s="289"/>
      <c r="G11" s="289"/>
      <c r="H11" s="289"/>
      <c r="I11" s="290">
        <f>MAX((D11*60)-H11-F11-E11-G11,0)</f>
        <v>0</v>
      </c>
      <c r="J11" s="314" t="s">
        <v>48</v>
      </c>
      <c r="K11" s="41">
        <f t="shared" si="0"/>
        <v>1</v>
      </c>
      <c r="L11" s="287">
        <f t="shared" ref="L11:L74" si="1">I11/60</f>
        <v>0</v>
      </c>
      <c r="M11" s="292">
        <v>7</v>
      </c>
      <c r="N11" s="43"/>
    </row>
    <row r="12" spans="1:15" ht="16.5" customHeight="1" x14ac:dyDescent="0.3">
      <c r="A12" s="39">
        <v>43348</v>
      </c>
      <c r="B12" s="288">
        <v>0.3125</v>
      </c>
      <c r="C12" s="288">
        <v>0.60416666666666663</v>
      </c>
      <c r="D12" s="40">
        <f>MAX((INT((C12-B12)*1440)/60),0)</f>
        <v>7</v>
      </c>
      <c r="E12" s="289">
        <v>0</v>
      </c>
      <c r="F12" s="289">
        <v>40</v>
      </c>
      <c r="G12" s="289">
        <v>0</v>
      </c>
      <c r="H12" s="289">
        <v>24</v>
      </c>
      <c r="I12" s="290">
        <f>MAX((D12*60)-H12-F12-E12-G12,0)</f>
        <v>356</v>
      </c>
      <c r="J12" s="377"/>
      <c r="K12" s="41">
        <f t="shared" si="0"/>
        <v>1</v>
      </c>
      <c r="L12" s="42">
        <f t="shared" si="1"/>
        <v>5.9333333333333336</v>
      </c>
      <c r="M12" s="292"/>
      <c r="N12" s="43"/>
      <c r="O12" s="10"/>
    </row>
    <row r="13" spans="1:15" ht="15" x14ac:dyDescent="0.3">
      <c r="A13" s="39">
        <v>43349</v>
      </c>
      <c r="B13" s="288">
        <v>0.3125</v>
      </c>
      <c r="C13" s="288">
        <v>0.60416666666666663</v>
      </c>
      <c r="D13" s="40">
        <f>MAX((INT((C13-B13)*1440)/60),0)</f>
        <v>7</v>
      </c>
      <c r="E13" s="289">
        <v>0</v>
      </c>
      <c r="F13" s="289">
        <v>40</v>
      </c>
      <c r="G13" s="289">
        <v>0</v>
      </c>
      <c r="H13" s="289">
        <v>24</v>
      </c>
      <c r="I13" s="290">
        <f>MAX((D13*60)-H13-F13-E13-G13,0)</f>
        <v>356</v>
      </c>
      <c r="J13" s="378"/>
      <c r="K13" s="41">
        <f t="shared" si="0"/>
        <v>1</v>
      </c>
      <c r="L13" s="42">
        <f>I13/60</f>
        <v>5.9333333333333336</v>
      </c>
      <c r="M13" s="292"/>
      <c r="N13" s="43"/>
      <c r="O13" s="10"/>
    </row>
    <row r="14" spans="1:15" ht="16.5" customHeight="1" thickBot="1" x14ac:dyDescent="0.35">
      <c r="A14" s="44">
        <v>43350</v>
      </c>
      <c r="B14" s="293">
        <v>0.3125</v>
      </c>
      <c r="C14" s="293">
        <v>0.60416666666666663</v>
      </c>
      <c r="D14" s="45">
        <f>MAX((INT((C14-B14)*1440)/60),0)</f>
        <v>7</v>
      </c>
      <c r="E14" s="294">
        <v>0</v>
      </c>
      <c r="F14" s="294">
        <v>40</v>
      </c>
      <c r="G14" s="294">
        <v>0</v>
      </c>
      <c r="H14" s="294">
        <v>24</v>
      </c>
      <c r="I14" s="295">
        <f>MAX((D14*60)-H14-F14-E14-G14,0)</f>
        <v>356</v>
      </c>
      <c r="J14" s="296"/>
      <c r="K14" s="46">
        <f t="shared" si="0"/>
        <v>1</v>
      </c>
      <c r="L14" s="31">
        <f t="shared" si="1"/>
        <v>5.9333333333333336</v>
      </c>
      <c r="M14" s="297"/>
      <c r="N14" s="47"/>
      <c r="O14" s="10"/>
    </row>
    <row r="15" spans="1:15" ht="16.5" customHeight="1" x14ac:dyDescent="0.3">
      <c r="A15" s="48">
        <v>43353</v>
      </c>
      <c r="B15" s="298" t="s">
        <v>11</v>
      </c>
      <c r="C15" s="298"/>
      <c r="D15" s="298"/>
      <c r="E15" s="298"/>
      <c r="F15" s="298"/>
      <c r="G15" s="298"/>
      <c r="H15" s="298"/>
      <c r="I15" s="298"/>
      <c r="J15" s="291" t="s">
        <v>58</v>
      </c>
      <c r="K15" s="299">
        <f t="shared" si="0"/>
        <v>0</v>
      </c>
      <c r="L15" s="300">
        <f t="shared" si="1"/>
        <v>0</v>
      </c>
      <c r="M15" s="292"/>
      <c r="N15" s="51"/>
    </row>
    <row r="16" spans="1:15" ht="16.5" customHeight="1" x14ac:dyDescent="0.3">
      <c r="A16" s="39">
        <v>43354</v>
      </c>
      <c r="B16" s="298" t="s">
        <v>11</v>
      </c>
      <c r="C16" s="298"/>
      <c r="D16" s="298"/>
      <c r="E16" s="298"/>
      <c r="F16" s="298"/>
      <c r="G16" s="298"/>
      <c r="H16" s="298"/>
      <c r="I16" s="298"/>
      <c r="J16" s="291" t="s">
        <v>58</v>
      </c>
      <c r="K16" s="41">
        <f t="shared" si="0"/>
        <v>0</v>
      </c>
      <c r="L16" s="42">
        <f t="shared" si="1"/>
        <v>0</v>
      </c>
      <c r="M16" s="292"/>
      <c r="N16" s="43"/>
    </row>
    <row r="17" spans="1:14" ht="16.5" customHeight="1" x14ac:dyDescent="0.3">
      <c r="A17" s="39">
        <v>43355</v>
      </c>
      <c r="B17" s="288">
        <v>0.3125</v>
      </c>
      <c r="C17" s="288">
        <v>0.60416666666666663</v>
      </c>
      <c r="D17" s="40">
        <f t="shared" ref="D17:D21" si="2">MAX((INT((C17-B17)*1440)/60),0)</f>
        <v>7</v>
      </c>
      <c r="E17" s="289">
        <v>0</v>
      </c>
      <c r="F17" s="289">
        <v>40</v>
      </c>
      <c r="G17" s="289">
        <v>0</v>
      </c>
      <c r="H17" s="289">
        <v>24</v>
      </c>
      <c r="I17" s="290">
        <f t="shared" ref="I17:I21" si="3">MAX((D17*60)-H17-F17-E17-G17,0)</f>
        <v>356</v>
      </c>
      <c r="J17" s="291"/>
      <c r="K17" s="41">
        <f t="shared" si="0"/>
        <v>1</v>
      </c>
      <c r="L17" s="42">
        <f t="shared" si="1"/>
        <v>5.9333333333333336</v>
      </c>
      <c r="M17" s="292"/>
      <c r="N17" s="43"/>
    </row>
    <row r="18" spans="1:14" ht="16.5" customHeight="1" x14ac:dyDescent="0.3">
      <c r="A18" s="39">
        <v>43356</v>
      </c>
      <c r="B18" s="288">
        <v>0.3125</v>
      </c>
      <c r="C18" s="288">
        <v>0.60416666666666663</v>
      </c>
      <c r="D18" s="40">
        <f t="shared" si="2"/>
        <v>7</v>
      </c>
      <c r="E18" s="289">
        <v>0</v>
      </c>
      <c r="F18" s="289">
        <v>40</v>
      </c>
      <c r="G18" s="289">
        <v>0</v>
      </c>
      <c r="H18" s="289">
        <v>24</v>
      </c>
      <c r="I18" s="290">
        <f t="shared" si="3"/>
        <v>356</v>
      </c>
      <c r="J18" s="291"/>
      <c r="K18" s="41">
        <f t="shared" si="0"/>
        <v>1</v>
      </c>
      <c r="L18" s="42">
        <f t="shared" si="1"/>
        <v>5.9333333333333336</v>
      </c>
      <c r="M18" s="292"/>
      <c r="N18" s="43"/>
    </row>
    <row r="19" spans="1:14" ht="16.5" customHeight="1" thickBot="1" x14ac:dyDescent="0.35">
      <c r="A19" s="44">
        <v>43357</v>
      </c>
      <c r="B19" s="293">
        <v>0.3125</v>
      </c>
      <c r="C19" s="293">
        <v>0.60416666666666663</v>
      </c>
      <c r="D19" s="45">
        <f t="shared" si="2"/>
        <v>7</v>
      </c>
      <c r="E19" s="294">
        <v>0</v>
      </c>
      <c r="F19" s="294">
        <v>40</v>
      </c>
      <c r="G19" s="294">
        <v>0</v>
      </c>
      <c r="H19" s="294">
        <v>24</v>
      </c>
      <c r="I19" s="295">
        <f t="shared" si="3"/>
        <v>356</v>
      </c>
      <c r="J19" s="296"/>
      <c r="K19" s="46">
        <f t="shared" si="0"/>
        <v>1</v>
      </c>
      <c r="L19" s="31">
        <f t="shared" si="1"/>
        <v>5.9333333333333336</v>
      </c>
      <c r="M19" s="297"/>
      <c r="N19" s="47"/>
    </row>
    <row r="20" spans="1:14" ht="16.5" customHeight="1" x14ac:dyDescent="0.3">
      <c r="A20" s="48">
        <v>43360</v>
      </c>
      <c r="B20" s="288">
        <v>0.3125</v>
      </c>
      <c r="C20" s="288">
        <v>0.60416666666666663</v>
      </c>
      <c r="D20" s="40">
        <f t="shared" si="2"/>
        <v>7</v>
      </c>
      <c r="E20" s="289">
        <v>0</v>
      </c>
      <c r="F20" s="289">
        <v>40</v>
      </c>
      <c r="G20" s="289">
        <v>0</v>
      </c>
      <c r="H20" s="289">
        <v>24</v>
      </c>
      <c r="I20" s="290">
        <f t="shared" si="3"/>
        <v>356</v>
      </c>
      <c r="J20" s="291"/>
      <c r="K20" s="49">
        <f t="shared" si="0"/>
        <v>1</v>
      </c>
      <c r="L20" s="50">
        <f t="shared" si="1"/>
        <v>5.9333333333333336</v>
      </c>
      <c r="M20" s="292"/>
      <c r="N20" s="51"/>
    </row>
    <row r="21" spans="1:14" ht="16.5" customHeight="1" x14ac:dyDescent="0.3">
      <c r="A21" s="39">
        <v>43361</v>
      </c>
      <c r="B21" s="288">
        <v>0.3125</v>
      </c>
      <c r="C21" s="288">
        <v>0.60416666666666663</v>
      </c>
      <c r="D21" s="40">
        <f t="shared" si="2"/>
        <v>7</v>
      </c>
      <c r="E21" s="289">
        <v>0</v>
      </c>
      <c r="F21" s="289">
        <v>40</v>
      </c>
      <c r="G21" s="289">
        <v>0</v>
      </c>
      <c r="H21" s="289">
        <v>24</v>
      </c>
      <c r="I21" s="290">
        <f t="shared" si="3"/>
        <v>356</v>
      </c>
      <c r="J21" s="291"/>
      <c r="K21" s="41">
        <f t="shared" si="0"/>
        <v>1</v>
      </c>
      <c r="L21" s="42">
        <f t="shared" si="1"/>
        <v>5.9333333333333336</v>
      </c>
      <c r="M21" s="292"/>
      <c r="N21" s="43"/>
    </row>
    <row r="22" spans="1:14" ht="16.5" customHeight="1" x14ac:dyDescent="0.3">
      <c r="A22" s="39">
        <v>43362</v>
      </c>
      <c r="B22" s="298" t="s">
        <v>11</v>
      </c>
      <c r="C22" s="298"/>
      <c r="D22" s="298"/>
      <c r="E22" s="298"/>
      <c r="F22" s="298"/>
      <c r="G22" s="298"/>
      <c r="H22" s="298"/>
      <c r="I22" s="298"/>
      <c r="J22" s="291" t="s">
        <v>59</v>
      </c>
      <c r="K22" s="41">
        <f t="shared" si="0"/>
        <v>0</v>
      </c>
      <c r="L22" s="42">
        <f t="shared" si="1"/>
        <v>0</v>
      </c>
      <c r="M22" s="292"/>
      <c r="N22" s="43"/>
    </row>
    <row r="23" spans="1:14" ht="16.5" customHeight="1" x14ac:dyDescent="0.3">
      <c r="A23" s="39">
        <v>43363</v>
      </c>
      <c r="B23" s="288">
        <v>0.3125</v>
      </c>
      <c r="C23" s="288">
        <v>0.60416666666666663</v>
      </c>
      <c r="D23" s="40">
        <f>MAX((INT((C23-B23)*1440)/60),0)</f>
        <v>7</v>
      </c>
      <c r="E23" s="289">
        <v>0</v>
      </c>
      <c r="F23" s="289">
        <v>40</v>
      </c>
      <c r="G23" s="289">
        <v>0</v>
      </c>
      <c r="H23" s="289">
        <v>24</v>
      </c>
      <c r="I23" s="290">
        <f>MAX((D23*60)-H23-F23-E23-G23,0)</f>
        <v>356</v>
      </c>
      <c r="J23" s="291"/>
      <c r="K23" s="41">
        <f t="shared" si="0"/>
        <v>1</v>
      </c>
      <c r="L23" s="42">
        <f t="shared" si="1"/>
        <v>5.9333333333333336</v>
      </c>
      <c r="M23" s="292"/>
      <c r="N23" s="43"/>
    </row>
    <row r="24" spans="1:14" ht="16.5" customHeight="1" thickBot="1" x14ac:dyDescent="0.35">
      <c r="A24" s="44">
        <v>43364</v>
      </c>
      <c r="B24" s="293">
        <v>0.3125</v>
      </c>
      <c r="C24" s="293">
        <v>0.60416666666666663</v>
      </c>
      <c r="D24" s="45">
        <f>MAX((INT((C24-B24)*1440)/60),0)</f>
        <v>7</v>
      </c>
      <c r="E24" s="294">
        <v>0</v>
      </c>
      <c r="F24" s="294">
        <v>40</v>
      </c>
      <c r="G24" s="294">
        <v>0</v>
      </c>
      <c r="H24" s="294">
        <v>24</v>
      </c>
      <c r="I24" s="295">
        <f>MAX((D24*60)-H24-F24-E24-G24,0)</f>
        <v>356</v>
      </c>
      <c r="J24" s="296"/>
      <c r="K24" s="46">
        <f t="shared" si="0"/>
        <v>1</v>
      </c>
      <c r="L24" s="31">
        <f t="shared" si="1"/>
        <v>5.9333333333333336</v>
      </c>
      <c r="M24" s="297"/>
      <c r="N24" s="47"/>
    </row>
    <row r="25" spans="1:14" ht="16.5" customHeight="1" x14ac:dyDescent="0.3">
      <c r="A25" s="48">
        <v>43367</v>
      </c>
      <c r="B25" s="288">
        <v>0.3125</v>
      </c>
      <c r="C25" s="288">
        <v>0.60416666666666663</v>
      </c>
      <c r="D25" s="40">
        <f t="shared" ref="D25:D66" si="4">MAX((INT((C25-B25)*1440)/60),0)</f>
        <v>7</v>
      </c>
      <c r="E25" s="289">
        <v>0</v>
      </c>
      <c r="F25" s="289">
        <v>40</v>
      </c>
      <c r="G25" s="289">
        <v>0</v>
      </c>
      <c r="H25" s="289">
        <v>24</v>
      </c>
      <c r="I25" s="290">
        <f t="shared" ref="I25:I66" si="5">MAX((D25*60)-H25-F25-E25-G25,0)</f>
        <v>356</v>
      </c>
      <c r="J25" s="291"/>
      <c r="K25" s="49">
        <f t="shared" si="0"/>
        <v>1</v>
      </c>
      <c r="L25" s="50">
        <f t="shared" si="1"/>
        <v>5.9333333333333336</v>
      </c>
      <c r="M25" s="292"/>
      <c r="N25" s="51"/>
    </row>
    <row r="26" spans="1:14" ht="16.5" customHeight="1" x14ac:dyDescent="0.3">
      <c r="A26" s="39">
        <v>43368</v>
      </c>
      <c r="B26" s="288">
        <v>0.3125</v>
      </c>
      <c r="C26" s="288">
        <v>0.60416666666666663</v>
      </c>
      <c r="D26" s="40">
        <f t="shared" si="4"/>
        <v>7</v>
      </c>
      <c r="E26" s="289">
        <v>0</v>
      </c>
      <c r="F26" s="289">
        <v>40</v>
      </c>
      <c r="G26" s="289">
        <v>0</v>
      </c>
      <c r="H26" s="289">
        <v>24</v>
      </c>
      <c r="I26" s="290">
        <f t="shared" si="5"/>
        <v>356</v>
      </c>
      <c r="J26" s="291"/>
      <c r="K26" s="41">
        <f t="shared" si="0"/>
        <v>1</v>
      </c>
      <c r="L26" s="42">
        <f t="shared" si="1"/>
        <v>5.9333333333333336</v>
      </c>
      <c r="M26" s="292"/>
      <c r="N26" s="43"/>
    </row>
    <row r="27" spans="1:14" ht="16.5" customHeight="1" x14ac:dyDescent="0.3">
      <c r="A27" s="39">
        <v>43369</v>
      </c>
      <c r="B27" s="288">
        <v>0.3125</v>
      </c>
      <c r="C27" s="288">
        <v>0.60416666666666663</v>
      </c>
      <c r="D27" s="40">
        <f t="shared" si="4"/>
        <v>7</v>
      </c>
      <c r="E27" s="289">
        <v>0</v>
      </c>
      <c r="F27" s="289">
        <v>40</v>
      </c>
      <c r="G27" s="289">
        <v>0</v>
      </c>
      <c r="H27" s="289">
        <v>24</v>
      </c>
      <c r="I27" s="290">
        <f t="shared" si="5"/>
        <v>356</v>
      </c>
      <c r="J27" s="291"/>
      <c r="K27" s="41">
        <f t="shared" si="0"/>
        <v>1</v>
      </c>
      <c r="L27" s="42">
        <f t="shared" si="1"/>
        <v>5.9333333333333336</v>
      </c>
      <c r="M27" s="292"/>
      <c r="N27" s="43"/>
    </row>
    <row r="28" spans="1:14" ht="16.5" customHeight="1" x14ac:dyDescent="0.3">
      <c r="A28" s="39">
        <v>43370</v>
      </c>
      <c r="B28" s="288">
        <v>0.3125</v>
      </c>
      <c r="C28" s="288">
        <v>0.60416666666666663</v>
      </c>
      <c r="D28" s="40">
        <f t="shared" si="4"/>
        <v>7</v>
      </c>
      <c r="E28" s="289">
        <v>0</v>
      </c>
      <c r="F28" s="289">
        <v>40</v>
      </c>
      <c r="G28" s="289">
        <v>0</v>
      </c>
      <c r="H28" s="289">
        <v>24</v>
      </c>
      <c r="I28" s="290">
        <f t="shared" si="5"/>
        <v>356</v>
      </c>
      <c r="J28" s="291"/>
      <c r="K28" s="41">
        <f t="shared" si="0"/>
        <v>1</v>
      </c>
      <c r="L28" s="42">
        <f t="shared" si="1"/>
        <v>5.9333333333333336</v>
      </c>
      <c r="M28" s="292"/>
      <c r="N28" s="43"/>
    </row>
    <row r="29" spans="1:14" ht="16.5" customHeight="1" thickBot="1" x14ac:dyDescent="0.35">
      <c r="A29" s="44">
        <v>43371</v>
      </c>
      <c r="B29" s="293">
        <v>0.3125</v>
      </c>
      <c r="C29" s="293">
        <v>0.60416666666666663</v>
      </c>
      <c r="D29" s="45">
        <f t="shared" si="4"/>
        <v>7</v>
      </c>
      <c r="E29" s="294">
        <v>0</v>
      </c>
      <c r="F29" s="294">
        <v>40</v>
      </c>
      <c r="G29" s="294">
        <v>0</v>
      </c>
      <c r="H29" s="294">
        <v>24</v>
      </c>
      <c r="I29" s="295">
        <f t="shared" si="5"/>
        <v>356</v>
      </c>
      <c r="J29" s="296"/>
      <c r="K29" s="46">
        <f t="shared" si="0"/>
        <v>1</v>
      </c>
      <c r="L29" s="31">
        <f t="shared" si="1"/>
        <v>5.9333333333333336</v>
      </c>
      <c r="M29" s="297"/>
      <c r="N29" s="47"/>
    </row>
    <row r="30" spans="1:14" ht="16.5" customHeight="1" x14ac:dyDescent="0.3">
      <c r="A30" s="52">
        <v>43374</v>
      </c>
      <c r="B30" s="288">
        <v>0.3125</v>
      </c>
      <c r="C30" s="288">
        <v>0.60416666666666663</v>
      </c>
      <c r="D30" s="53">
        <f t="shared" si="4"/>
        <v>7</v>
      </c>
      <c r="E30" s="289">
        <v>0</v>
      </c>
      <c r="F30" s="289">
        <v>40</v>
      </c>
      <c r="G30" s="289">
        <v>0</v>
      </c>
      <c r="H30" s="289">
        <v>24</v>
      </c>
      <c r="I30" s="301">
        <f t="shared" si="5"/>
        <v>356</v>
      </c>
      <c r="J30" s="291"/>
      <c r="K30" s="54">
        <f t="shared" si="0"/>
        <v>1</v>
      </c>
      <c r="L30" s="55">
        <f t="shared" si="1"/>
        <v>5.9333333333333336</v>
      </c>
      <c r="M30" s="292"/>
      <c r="N30" s="56"/>
    </row>
    <row r="31" spans="1:14" ht="16.5" customHeight="1" x14ac:dyDescent="0.3">
      <c r="A31" s="57">
        <v>43375</v>
      </c>
      <c r="B31" s="288">
        <v>0.3125</v>
      </c>
      <c r="C31" s="288">
        <v>0.60416666666666663</v>
      </c>
      <c r="D31" s="53">
        <f t="shared" si="4"/>
        <v>7</v>
      </c>
      <c r="E31" s="289">
        <v>0</v>
      </c>
      <c r="F31" s="289">
        <v>40</v>
      </c>
      <c r="G31" s="289">
        <v>0</v>
      </c>
      <c r="H31" s="289">
        <v>24</v>
      </c>
      <c r="I31" s="301">
        <f t="shared" si="5"/>
        <v>356</v>
      </c>
      <c r="J31" s="291"/>
      <c r="K31" s="58">
        <f t="shared" si="0"/>
        <v>1</v>
      </c>
      <c r="L31" s="59">
        <f t="shared" si="1"/>
        <v>5.9333333333333336</v>
      </c>
      <c r="M31" s="292"/>
      <c r="N31" s="60"/>
    </row>
    <row r="32" spans="1:14" ht="16.5" customHeight="1" x14ac:dyDescent="0.3">
      <c r="A32" s="57">
        <v>43376</v>
      </c>
      <c r="B32" s="288">
        <v>0.3125</v>
      </c>
      <c r="C32" s="288">
        <v>0.60416666666666663</v>
      </c>
      <c r="D32" s="53">
        <f t="shared" si="4"/>
        <v>7</v>
      </c>
      <c r="E32" s="289">
        <v>0</v>
      </c>
      <c r="F32" s="289">
        <v>40</v>
      </c>
      <c r="G32" s="289">
        <v>0</v>
      </c>
      <c r="H32" s="289">
        <v>24</v>
      </c>
      <c r="I32" s="301">
        <f t="shared" si="5"/>
        <v>356</v>
      </c>
      <c r="J32" s="291"/>
      <c r="K32" s="58">
        <f t="shared" si="0"/>
        <v>1</v>
      </c>
      <c r="L32" s="59">
        <f t="shared" si="1"/>
        <v>5.9333333333333336</v>
      </c>
      <c r="M32" s="292"/>
      <c r="N32" s="60"/>
    </row>
    <row r="33" spans="1:14" ht="16.5" customHeight="1" x14ac:dyDescent="0.3">
      <c r="A33" s="57">
        <v>43377</v>
      </c>
      <c r="B33" s="288">
        <v>0.3125</v>
      </c>
      <c r="C33" s="288">
        <v>0.60416666666666663</v>
      </c>
      <c r="D33" s="53">
        <f t="shared" si="4"/>
        <v>7</v>
      </c>
      <c r="E33" s="289">
        <v>0</v>
      </c>
      <c r="F33" s="289">
        <v>40</v>
      </c>
      <c r="G33" s="289">
        <v>0</v>
      </c>
      <c r="H33" s="289">
        <v>24</v>
      </c>
      <c r="I33" s="301">
        <f t="shared" si="5"/>
        <v>356</v>
      </c>
      <c r="J33" s="291"/>
      <c r="K33" s="58">
        <f t="shared" si="0"/>
        <v>1</v>
      </c>
      <c r="L33" s="59">
        <f t="shared" si="1"/>
        <v>5.9333333333333336</v>
      </c>
      <c r="M33" s="292"/>
      <c r="N33" s="60"/>
    </row>
    <row r="34" spans="1:14" ht="16.5" customHeight="1" thickBot="1" x14ac:dyDescent="0.35">
      <c r="A34" s="61">
        <v>43378</v>
      </c>
      <c r="B34" s="293"/>
      <c r="C34" s="293"/>
      <c r="D34" s="62">
        <f t="shared" si="4"/>
        <v>0</v>
      </c>
      <c r="E34" s="294"/>
      <c r="F34" s="294"/>
      <c r="G34" s="294"/>
      <c r="H34" s="294"/>
      <c r="I34" s="302">
        <f t="shared" si="5"/>
        <v>0</v>
      </c>
      <c r="J34" s="296" t="s">
        <v>48</v>
      </c>
      <c r="K34" s="63">
        <f t="shared" si="0"/>
        <v>1</v>
      </c>
      <c r="L34" s="64">
        <f t="shared" si="1"/>
        <v>0</v>
      </c>
      <c r="M34" s="297">
        <v>7</v>
      </c>
      <c r="N34" s="65"/>
    </row>
    <row r="35" spans="1:14" s="204" customFormat="1" ht="16.5" customHeight="1" x14ac:dyDescent="0.3">
      <c r="A35" s="66">
        <v>43381</v>
      </c>
      <c r="B35" s="67" t="s">
        <v>11</v>
      </c>
      <c r="C35" s="68"/>
      <c r="D35" s="69"/>
      <c r="E35" s="223"/>
      <c r="F35" s="223"/>
      <c r="G35" s="223"/>
      <c r="H35" s="223"/>
      <c r="I35" s="228"/>
      <c r="J35" s="210" t="s">
        <v>60</v>
      </c>
      <c r="K35" s="70">
        <f t="shared" si="0"/>
        <v>0</v>
      </c>
      <c r="L35" s="71">
        <f t="shared" si="1"/>
        <v>0</v>
      </c>
      <c r="M35" s="215"/>
      <c r="N35" s="72"/>
    </row>
    <row r="36" spans="1:14" ht="16.5" customHeight="1" x14ac:dyDescent="0.3">
      <c r="A36" s="57">
        <v>43382</v>
      </c>
      <c r="B36" s="288">
        <v>0.3125</v>
      </c>
      <c r="C36" s="288">
        <v>0.60416666666666663</v>
      </c>
      <c r="D36" s="53">
        <f t="shared" ref="D36:D64" si="6">MAX((INT((C36-B36)*1440)/60),0)</f>
        <v>7</v>
      </c>
      <c r="E36" s="289">
        <v>0</v>
      </c>
      <c r="F36" s="289">
        <v>40</v>
      </c>
      <c r="G36" s="289">
        <v>0</v>
      </c>
      <c r="H36" s="289">
        <v>24</v>
      </c>
      <c r="I36" s="301">
        <f t="shared" ref="I36:I54" si="7">MAX((D36*60)-H36-F36-E36-G36,0)</f>
        <v>356</v>
      </c>
      <c r="J36" s="291"/>
      <c r="K36" s="58">
        <f t="shared" si="0"/>
        <v>1</v>
      </c>
      <c r="L36" s="59">
        <f t="shared" si="1"/>
        <v>5.9333333333333336</v>
      </c>
      <c r="M36" s="292"/>
      <c r="N36" s="60"/>
    </row>
    <row r="37" spans="1:14" ht="16.5" customHeight="1" x14ac:dyDescent="0.3">
      <c r="A37" s="57">
        <v>43383</v>
      </c>
      <c r="B37" s="288">
        <v>0.3125</v>
      </c>
      <c r="C37" s="288">
        <v>0.60416666666666663</v>
      </c>
      <c r="D37" s="53">
        <f t="shared" si="6"/>
        <v>7</v>
      </c>
      <c r="E37" s="289">
        <v>0</v>
      </c>
      <c r="F37" s="289">
        <v>40</v>
      </c>
      <c r="G37" s="289">
        <v>0</v>
      </c>
      <c r="H37" s="289">
        <v>24</v>
      </c>
      <c r="I37" s="301">
        <f t="shared" si="7"/>
        <v>356</v>
      </c>
      <c r="J37" s="291"/>
      <c r="K37" s="58">
        <f t="shared" si="0"/>
        <v>1</v>
      </c>
      <c r="L37" s="59">
        <f t="shared" si="1"/>
        <v>5.9333333333333336</v>
      </c>
      <c r="M37" s="292"/>
      <c r="N37" s="60"/>
    </row>
    <row r="38" spans="1:14" ht="16.5" customHeight="1" x14ac:dyDescent="0.3">
      <c r="A38" s="57">
        <v>43384</v>
      </c>
      <c r="B38" s="288">
        <v>0.3125</v>
      </c>
      <c r="C38" s="288">
        <v>0.60416666666666663</v>
      </c>
      <c r="D38" s="53">
        <f t="shared" si="6"/>
        <v>7</v>
      </c>
      <c r="E38" s="289">
        <v>0</v>
      </c>
      <c r="F38" s="289">
        <v>40</v>
      </c>
      <c r="G38" s="289">
        <v>0</v>
      </c>
      <c r="H38" s="289">
        <v>24</v>
      </c>
      <c r="I38" s="301">
        <f t="shared" si="7"/>
        <v>356</v>
      </c>
      <c r="J38" s="291"/>
      <c r="K38" s="58">
        <f t="shared" si="0"/>
        <v>1</v>
      </c>
      <c r="L38" s="59">
        <f t="shared" si="1"/>
        <v>5.9333333333333336</v>
      </c>
      <c r="M38" s="292"/>
      <c r="N38" s="60"/>
    </row>
    <row r="39" spans="1:14" ht="16.5" customHeight="1" thickBot="1" x14ac:dyDescent="0.35">
      <c r="A39" s="61">
        <v>43385</v>
      </c>
      <c r="B39" s="293">
        <v>0.3125</v>
      </c>
      <c r="C39" s="293">
        <v>0.60416666666666663</v>
      </c>
      <c r="D39" s="62">
        <f t="shared" si="6"/>
        <v>7</v>
      </c>
      <c r="E39" s="294">
        <v>0</v>
      </c>
      <c r="F39" s="294">
        <v>40</v>
      </c>
      <c r="G39" s="294">
        <v>0</v>
      </c>
      <c r="H39" s="294">
        <v>24</v>
      </c>
      <c r="I39" s="302">
        <f t="shared" si="7"/>
        <v>356</v>
      </c>
      <c r="J39" s="296"/>
      <c r="K39" s="63">
        <f t="shared" si="0"/>
        <v>1</v>
      </c>
      <c r="L39" s="64">
        <f t="shared" si="1"/>
        <v>5.9333333333333336</v>
      </c>
      <c r="M39" s="297"/>
      <c r="N39" s="65"/>
    </row>
    <row r="40" spans="1:14" ht="16.5" customHeight="1" x14ac:dyDescent="0.3">
      <c r="A40" s="66">
        <v>43388</v>
      </c>
      <c r="B40" s="288">
        <v>0.3125</v>
      </c>
      <c r="C40" s="288">
        <v>0.60416666666666663</v>
      </c>
      <c r="D40" s="53">
        <f t="shared" si="6"/>
        <v>7</v>
      </c>
      <c r="E40" s="289">
        <v>0</v>
      </c>
      <c r="F40" s="289">
        <v>40</v>
      </c>
      <c r="G40" s="289">
        <v>0</v>
      </c>
      <c r="H40" s="289">
        <v>24</v>
      </c>
      <c r="I40" s="301">
        <f t="shared" si="7"/>
        <v>356</v>
      </c>
      <c r="J40" s="291"/>
      <c r="K40" s="70">
        <f t="shared" si="0"/>
        <v>1</v>
      </c>
      <c r="L40" s="71">
        <f t="shared" si="1"/>
        <v>5.9333333333333336</v>
      </c>
      <c r="M40" s="292"/>
      <c r="N40" s="72"/>
    </row>
    <row r="41" spans="1:14" ht="16.5" customHeight="1" x14ac:dyDescent="0.3">
      <c r="A41" s="57">
        <v>43389</v>
      </c>
      <c r="B41" s="288">
        <v>0.3125</v>
      </c>
      <c r="C41" s="288">
        <v>0.60416666666666663</v>
      </c>
      <c r="D41" s="53">
        <f t="shared" si="6"/>
        <v>7</v>
      </c>
      <c r="E41" s="289">
        <v>0</v>
      </c>
      <c r="F41" s="289">
        <v>40</v>
      </c>
      <c r="G41" s="289">
        <v>0</v>
      </c>
      <c r="H41" s="289">
        <v>24</v>
      </c>
      <c r="I41" s="301">
        <f t="shared" si="7"/>
        <v>356</v>
      </c>
      <c r="J41" s="291"/>
      <c r="K41" s="58">
        <f t="shared" si="0"/>
        <v>1</v>
      </c>
      <c r="L41" s="59">
        <f t="shared" si="1"/>
        <v>5.9333333333333336</v>
      </c>
      <c r="M41" s="292"/>
      <c r="N41" s="60"/>
    </row>
    <row r="42" spans="1:14" ht="16.5" customHeight="1" x14ac:dyDescent="0.3">
      <c r="A42" s="57">
        <v>43390</v>
      </c>
      <c r="B42" s="288">
        <v>0.3125</v>
      </c>
      <c r="C42" s="288">
        <v>0.60416666666666663</v>
      </c>
      <c r="D42" s="53">
        <f t="shared" si="6"/>
        <v>7</v>
      </c>
      <c r="E42" s="289">
        <v>0</v>
      </c>
      <c r="F42" s="289">
        <v>40</v>
      </c>
      <c r="G42" s="289">
        <v>0</v>
      </c>
      <c r="H42" s="289">
        <v>24</v>
      </c>
      <c r="I42" s="301">
        <f t="shared" si="7"/>
        <v>356</v>
      </c>
      <c r="J42" s="291"/>
      <c r="K42" s="58">
        <f t="shared" si="0"/>
        <v>1</v>
      </c>
      <c r="L42" s="59">
        <f t="shared" si="1"/>
        <v>5.9333333333333336</v>
      </c>
      <c r="M42" s="292"/>
      <c r="N42" s="60"/>
    </row>
    <row r="43" spans="1:14" ht="16.5" customHeight="1" x14ac:dyDescent="0.3">
      <c r="A43" s="57">
        <v>43391</v>
      </c>
      <c r="B43" s="288">
        <v>0.3125</v>
      </c>
      <c r="C43" s="288">
        <v>0.60416666666666663</v>
      </c>
      <c r="D43" s="53">
        <f t="shared" si="6"/>
        <v>7</v>
      </c>
      <c r="E43" s="289">
        <v>0</v>
      </c>
      <c r="F43" s="289">
        <v>40</v>
      </c>
      <c r="G43" s="289">
        <v>0</v>
      </c>
      <c r="H43" s="289">
        <v>24</v>
      </c>
      <c r="I43" s="301">
        <f t="shared" si="7"/>
        <v>356</v>
      </c>
      <c r="J43" s="291"/>
      <c r="K43" s="58">
        <f t="shared" si="0"/>
        <v>1</v>
      </c>
      <c r="L43" s="59">
        <f t="shared" si="1"/>
        <v>5.9333333333333336</v>
      </c>
      <c r="M43" s="292"/>
      <c r="N43" s="60"/>
    </row>
    <row r="44" spans="1:14" ht="16.5" customHeight="1" thickBot="1" x14ac:dyDescent="0.35">
      <c r="A44" s="61">
        <v>43392</v>
      </c>
      <c r="B44" s="293">
        <v>0.3125</v>
      </c>
      <c r="C44" s="293">
        <v>0.60416666666666663</v>
      </c>
      <c r="D44" s="62">
        <f t="shared" si="6"/>
        <v>7</v>
      </c>
      <c r="E44" s="294">
        <v>0</v>
      </c>
      <c r="F44" s="294">
        <v>40</v>
      </c>
      <c r="G44" s="294">
        <v>0</v>
      </c>
      <c r="H44" s="294">
        <v>24</v>
      </c>
      <c r="I44" s="302">
        <f t="shared" si="7"/>
        <v>356</v>
      </c>
      <c r="J44" s="296"/>
      <c r="K44" s="63">
        <f t="shared" si="0"/>
        <v>1</v>
      </c>
      <c r="L44" s="64">
        <f t="shared" si="1"/>
        <v>5.9333333333333336</v>
      </c>
      <c r="M44" s="297"/>
      <c r="N44" s="65"/>
    </row>
    <row r="45" spans="1:14" ht="16.5" customHeight="1" x14ac:dyDescent="0.3">
      <c r="A45" s="52">
        <v>43395</v>
      </c>
      <c r="B45" s="288">
        <v>0.3125</v>
      </c>
      <c r="C45" s="288">
        <v>0.60416666666666663</v>
      </c>
      <c r="D45" s="53">
        <f t="shared" si="6"/>
        <v>7</v>
      </c>
      <c r="E45" s="289">
        <v>0</v>
      </c>
      <c r="F45" s="289">
        <v>40</v>
      </c>
      <c r="G45" s="289">
        <v>0</v>
      </c>
      <c r="H45" s="289">
        <v>24</v>
      </c>
      <c r="I45" s="301">
        <f t="shared" si="7"/>
        <v>356</v>
      </c>
      <c r="J45" s="291"/>
      <c r="K45" s="54">
        <f t="shared" si="0"/>
        <v>1</v>
      </c>
      <c r="L45" s="55">
        <f t="shared" si="1"/>
        <v>5.9333333333333336</v>
      </c>
      <c r="M45" s="292"/>
      <c r="N45" s="56"/>
    </row>
    <row r="46" spans="1:14" ht="16.5" customHeight="1" x14ac:dyDescent="0.3">
      <c r="A46" s="57">
        <v>43396</v>
      </c>
      <c r="B46" s="288">
        <v>0.3125</v>
      </c>
      <c r="C46" s="288">
        <v>0.60416666666666663</v>
      </c>
      <c r="D46" s="53">
        <f t="shared" si="6"/>
        <v>7</v>
      </c>
      <c r="E46" s="289">
        <v>0</v>
      </c>
      <c r="F46" s="289">
        <v>40</v>
      </c>
      <c r="G46" s="289">
        <v>0</v>
      </c>
      <c r="H46" s="289">
        <v>24</v>
      </c>
      <c r="I46" s="301">
        <f t="shared" si="7"/>
        <v>356</v>
      </c>
      <c r="J46" s="291"/>
      <c r="K46" s="58">
        <f t="shared" si="0"/>
        <v>1</v>
      </c>
      <c r="L46" s="59">
        <f t="shared" si="1"/>
        <v>5.9333333333333336</v>
      </c>
      <c r="M46" s="292"/>
      <c r="N46" s="60"/>
    </row>
    <row r="47" spans="1:14" ht="16.5" customHeight="1" x14ac:dyDescent="0.3">
      <c r="A47" s="57">
        <v>43397</v>
      </c>
      <c r="B47" s="288">
        <v>0.3125</v>
      </c>
      <c r="C47" s="288">
        <v>0.60416666666666663</v>
      </c>
      <c r="D47" s="53">
        <f t="shared" si="6"/>
        <v>7</v>
      </c>
      <c r="E47" s="289">
        <v>0</v>
      </c>
      <c r="F47" s="289">
        <v>40</v>
      </c>
      <c r="G47" s="289">
        <v>0</v>
      </c>
      <c r="H47" s="289">
        <v>24</v>
      </c>
      <c r="I47" s="301">
        <f t="shared" si="7"/>
        <v>356</v>
      </c>
      <c r="J47" s="291"/>
      <c r="K47" s="58">
        <f t="shared" si="0"/>
        <v>1</v>
      </c>
      <c r="L47" s="59">
        <f t="shared" si="1"/>
        <v>5.9333333333333336</v>
      </c>
      <c r="M47" s="292"/>
      <c r="N47" s="60"/>
    </row>
    <row r="48" spans="1:14" ht="16.5" customHeight="1" x14ac:dyDescent="0.3">
      <c r="A48" s="57">
        <v>43398</v>
      </c>
      <c r="B48" s="288">
        <v>0.3125</v>
      </c>
      <c r="C48" s="288">
        <v>0.60416666666666663</v>
      </c>
      <c r="D48" s="53">
        <f t="shared" si="6"/>
        <v>7</v>
      </c>
      <c r="E48" s="289">
        <v>0</v>
      </c>
      <c r="F48" s="289">
        <v>40</v>
      </c>
      <c r="G48" s="289">
        <v>0</v>
      </c>
      <c r="H48" s="289">
        <v>24</v>
      </c>
      <c r="I48" s="301">
        <f t="shared" si="7"/>
        <v>356</v>
      </c>
      <c r="J48" s="291"/>
      <c r="K48" s="58">
        <f t="shared" si="0"/>
        <v>1</v>
      </c>
      <c r="L48" s="59">
        <f t="shared" si="1"/>
        <v>5.9333333333333336</v>
      </c>
      <c r="M48" s="292"/>
      <c r="N48" s="60"/>
    </row>
    <row r="49" spans="1:14" ht="16.5" customHeight="1" thickBot="1" x14ac:dyDescent="0.35">
      <c r="A49" s="61">
        <v>43399</v>
      </c>
      <c r="B49" s="293">
        <v>0.3125</v>
      </c>
      <c r="C49" s="293">
        <v>0.60416666666666663</v>
      </c>
      <c r="D49" s="62">
        <f t="shared" si="6"/>
        <v>7</v>
      </c>
      <c r="E49" s="294">
        <v>0</v>
      </c>
      <c r="F49" s="294">
        <v>40</v>
      </c>
      <c r="G49" s="294">
        <v>0</v>
      </c>
      <c r="H49" s="294">
        <v>24</v>
      </c>
      <c r="I49" s="302">
        <f t="shared" si="7"/>
        <v>356</v>
      </c>
      <c r="J49" s="296"/>
      <c r="K49" s="63">
        <f t="shared" si="0"/>
        <v>1</v>
      </c>
      <c r="L49" s="64">
        <f t="shared" si="1"/>
        <v>5.9333333333333336</v>
      </c>
      <c r="M49" s="297"/>
      <c r="N49" s="65"/>
    </row>
    <row r="50" spans="1:14" ht="16.5" customHeight="1" x14ac:dyDescent="0.3">
      <c r="A50" s="52">
        <v>43402</v>
      </c>
      <c r="B50" s="288">
        <v>0.3125</v>
      </c>
      <c r="C50" s="288">
        <v>0.60416666666666663</v>
      </c>
      <c r="D50" s="53">
        <f t="shared" si="6"/>
        <v>7</v>
      </c>
      <c r="E50" s="289">
        <v>0</v>
      </c>
      <c r="F50" s="289">
        <v>40</v>
      </c>
      <c r="G50" s="289">
        <v>0</v>
      </c>
      <c r="H50" s="289">
        <v>24</v>
      </c>
      <c r="I50" s="301">
        <f t="shared" si="7"/>
        <v>356</v>
      </c>
      <c r="J50" s="291"/>
      <c r="K50" s="54">
        <f t="shared" si="0"/>
        <v>1</v>
      </c>
      <c r="L50" s="55">
        <f t="shared" si="1"/>
        <v>5.9333333333333336</v>
      </c>
      <c r="M50" s="292"/>
      <c r="N50" s="56"/>
    </row>
    <row r="51" spans="1:14" ht="16.5" customHeight="1" x14ac:dyDescent="0.3">
      <c r="A51" s="57">
        <v>43403</v>
      </c>
      <c r="B51" s="288">
        <v>0.3125</v>
      </c>
      <c r="C51" s="288">
        <v>0.60416666666666663</v>
      </c>
      <c r="D51" s="53">
        <f t="shared" si="6"/>
        <v>7</v>
      </c>
      <c r="E51" s="289">
        <v>0</v>
      </c>
      <c r="F51" s="289">
        <v>40</v>
      </c>
      <c r="G51" s="289">
        <v>0</v>
      </c>
      <c r="H51" s="289">
        <v>24</v>
      </c>
      <c r="I51" s="301">
        <f t="shared" si="7"/>
        <v>356</v>
      </c>
      <c r="J51" s="291"/>
      <c r="K51" s="58">
        <f t="shared" si="0"/>
        <v>1</v>
      </c>
      <c r="L51" s="59">
        <f>I51/60</f>
        <v>5.9333333333333336</v>
      </c>
      <c r="M51" s="292"/>
      <c r="N51" s="60"/>
    </row>
    <row r="52" spans="1:14" ht="16.5" customHeight="1" x14ac:dyDescent="0.3">
      <c r="A52" s="57">
        <v>43404</v>
      </c>
      <c r="B52" s="288">
        <v>0.3125</v>
      </c>
      <c r="C52" s="288">
        <v>0.60416666666666663</v>
      </c>
      <c r="D52" s="53">
        <f t="shared" si="6"/>
        <v>7</v>
      </c>
      <c r="E52" s="289">
        <v>0</v>
      </c>
      <c r="F52" s="289">
        <v>40</v>
      </c>
      <c r="G52" s="289">
        <v>0</v>
      </c>
      <c r="H52" s="289">
        <v>24</v>
      </c>
      <c r="I52" s="301">
        <f t="shared" si="7"/>
        <v>356</v>
      </c>
      <c r="J52" s="291"/>
      <c r="K52" s="58">
        <f t="shared" si="0"/>
        <v>1</v>
      </c>
      <c r="L52" s="59">
        <f t="shared" si="1"/>
        <v>5.9333333333333336</v>
      </c>
      <c r="M52" s="292"/>
      <c r="N52" s="60"/>
    </row>
    <row r="53" spans="1:14" ht="16.5" customHeight="1" x14ac:dyDescent="0.3">
      <c r="A53" s="73">
        <v>43405</v>
      </c>
      <c r="B53" s="288">
        <v>0.3125</v>
      </c>
      <c r="C53" s="288">
        <v>0.60416666666666663</v>
      </c>
      <c r="D53" s="74">
        <f t="shared" si="6"/>
        <v>7</v>
      </c>
      <c r="E53" s="289">
        <v>0</v>
      </c>
      <c r="F53" s="289">
        <v>40</v>
      </c>
      <c r="G53" s="289">
        <v>0</v>
      </c>
      <c r="H53" s="289">
        <v>24</v>
      </c>
      <c r="I53" s="303">
        <f t="shared" si="7"/>
        <v>356</v>
      </c>
      <c r="J53" s="291"/>
      <c r="K53" s="75">
        <f t="shared" si="0"/>
        <v>1</v>
      </c>
      <c r="L53" s="76">
        <f t="shared" si="1"/>
        <v>5.9333333333333336</v>
      </c>
      <c r="M53" s="292"/>
      <c r="N53" s="77"/>
    </row>
    <row r="54" spans="1:14" ht="16.5" customHeight="1" thickBot="1" x14ac:dyDescent="0.35">
      <c r="A54" s="78">
        <v>43406</v>
      </c>
      <c r="B54" s="293">
        <v>0.3125</v>
      </c>
      <c r="C54" s="293">
        <v>0.60416666666666663</v>
      </c>
      <c r="D54" s="79">
        <f t="shared" si="6"/>
        <v>7</v>
      </c>
      <c r="E54" s="294">
        <v>0</v>
      </c>
      <c r="F54" s="294">
        <v>40</v>
      </c>
      <c r="G54" s="294">
        <v>0</v>
      </c>
      <c r="H54" s="294">
        <v>24</v>
      </c>
      <c r="I54" s="304">
        <f t="shared" si="7"/>
        <v>356</v>
      </c>
      <c r="J54" s="296"/>
      <c r="K54" s="80">
        <f t="shared" si="0"/>
        <v>1</v>
      </c>
      <c r="L54" s="81">
        <f t="shared" si="1"/>
        <v>5.9333333333333336</v>
      </c>
      <c r="M54" s="297"/>
      <c r="N54" s="82"/>
    </row>
    <row r="55" spans="1:14" ht="16.5" customHeight="1" x14ac:dyDescent="0.3">
      <c r="A55" s="83">
        <v>43409</v>
      </c>
      <c r="B55" s="288"/>
      <c r="C55" s="288"/>
      <c r="D55" s="74">
        <f t="shared" si="4"/>
        <v>0</v>
      </c>
      <c r="E55" s="289"/>
      <c r="F55" s="289"/>
      <c r="G55" s="289"/>
      <c r="H55" s="289"/>
      <c r="I55" s="303">
        <f t="shared" si="5"/>
        <v>0</v>
      </c>
      <c r="J55" s="291" t="s">
        <v>48</v>
      </c>
      <c r="K55" s="84">
        <f t="shared" si="0"/>
        <v>1</v>
      </c>
      <c r="L55" s="85">
        <f t="shared" si="1"/>
        <v>0</v>
      </c>
      <c r="M55" s="292">
        <v>7</v>
      </c>
      <c r="N55" s="86"/>
    </row>
    <row r="56" spans="1:14" ht="16.5" customHeight="1" x14ac:dyDescent="0.3">
      <c r="A56" s="73">
        <v>43410</v>
      </c>
      <c r="B56" s="288">
        <v>0.3125</v>
      </c>
      <c r="C56" s="288">
        <v>0.60416666666666663</v>
      </c>
      <c r="D56" s="74">
        <f t="shared" si="6"/>
        <v>7</v>
      </c>
      <c r="E56" s="289">
        <v>0</v>
      </c>
      <c r="F56" s="289">
        <v>40</v>
      </c>
      <c r="G56" s="289">
        <v>0</v>
      </c>
      <c r="H56" s="289">
        <v>24</v>
      </c>
      <c r="I56" s="303">
        <f t="shared" si="5"/>
        <v>356</v>
      </c>
      <c r="J56" s="291"/>
      <c r="K56" s="75">
        <f t="shared" si="0"/>
        <v>1</v>
      </c>
      <c r="L56" s="76">
        <f t="shared" si="1"/>
        <v>5.9333333333333336</v>
      </c>
      <c r="M56" s="292"/>
      <c r="N56" s="77"/>
    </row>
    <row r="57" spans="1:14" ht="16.5" customHeight="1" x14ac:dyDescent="0.3">
      <c r="A57" s="73">
        <v>43411</v>
      </c>
      <c r="B57" s="288">
        <v>0.3125</v>
      </c>
      <c r="C57" s="288">
        <v>0.60416666666666663</v>
      </c>
      <c r="D57" s="74">
        <f t="shared" si="6"/>
        <v>7</v>
      </c>
      <c r="E57" s="289">
        <v>0</v>
      </c>
      <c r="F57" s="289">
        <v>40</v>
      </c>
      <c r="G57" s="289">
        <v>0</v>
      </c>
      <c r="H57" s="289">
        <v>24</v>
      </c>
      <c r="I57" s="303">
        <f t="shared" si="5"/>
        <v>356</v>
      </c>
      <c r="J57" s="291"/>
      <c r="K57" s="75">
        <f t="shared" si="0"/>
        <v>1</v>
      </c>
      <c r="L57" s="76">
        <f t="shared" si="1"/>
        <v>5.9333333333333336</v>
      </c>
      <c r="M57" s="292"/>
      <c r="N57" s="77"/>
    </row>
    <row r="58" spans="1:14" ht="16.5" customHeight="1" x14ac:dyDescent="0.3">
      <c r="A58" s="73">
        <v>43412</v>
      </c>
      <c r="B58" s="288">
        <v>0.3125</v>
      </c>
      <c r="C58" s="288">
        <v>0.60416666666666663</v>
      </c>
      <c r="D58" s="74">
        <f t="shared" si="6"/>
        <v>7</v>
      </c>
      <c r="E58" s="289">
        <v>0</v>
      </c>
      <c r="F58" s="289">
        <v>40</v>
      </c>
      <c r="G58" s="289">
        <v>0</v>
      </c>
      <c r="H58" s="289">
        <v>24</v>
      </c>
      <c r="I58" s="303">
        <f t="shared" si="5"/>
        <v>356</v>
      </c>
      <c r="J58" s="291"/>
      <c r="K58" s="75">
        <f t="shared" si="0"/>
        <v>1</v>
      </c>
      <c r="L58" s="76">
        <f t="shared" si="1"/>
        <v>5.9333333333333336</v>
      </c>
      <c r="M58" s="292"/>
      <c r="N58" s="77"/>
    </row>
    <row r="59" spans="1:14" ht="16.5" customHeight="1" thickBot="1" x14ac:dyDescent="0.35">
      <c r="A59" s="78">
        <v>43413</v>
      </c>
      <c r="B59" s="293">
        <v>0.3125</v>
      </c>
      <c r="C59" s="293">
        <v>0.60416666666666663</v>
      </c>
      <c r="D59" s="79">
        <f t="shared" si="6"/>
        <v>7</v>
      </c>
      <c r="E59" s="294">
        <v>0</v>
      </c>
      <c r="F59" s="294">
        <v>40</v>
      </c>
      <c r="G59" s="294">
        <v>0</v>
      </c>
      <c r="H59" s="294">
        <v>24</v>
      </c>
      <c r="I59" s="304">
        <f t="shared" si="5"/>
        <v>356</v>
      </c>
      <c r="J59" s="296"/>
      <c r="K59" s="80">
        <f t="shared" si="0"/>
        <v>1</v>
      </c>
      <c r="L59" s="81">
        <f t="shared" si="1"/>
        <v>5.9333333333333336</v>
      </c>
      <c r="M59" s="297"/>
      <c r="N59" s="82"/>
    </row>
    <row r="60" spans="1:14" s="204" customFormat="1" ht="16.5" customHeight="1" x14ac:dyDescent="0.3">
      <c r="A60" s="87">
        <v>43416</v>
      </c>
      <c r="B60" s="88" t="s">
        <v>11</v>
      </c>
      <c r="C60" s="89"/>
      <c r="D60" s="90"/>
      <c r="E60" s="224"/>
      <c r="F60" s="224"/>
      <c r="G60" s="224"/>
      <c r="H60" s="224"/>
      <c r="I60" s="229"/>
      <c r="J60" s="211" t="s">
        <v>61</v>
      </c>
      <c r="K60" s="92">
        <f t="shared" si="0"/>
        <v>0</v>
      </c>
      <c r="L60" s="93">
        <f t="shared" si="1"/>
        <v>0</v>
      </c>
      <c r="M60" s="216"/>
      <c r="N60" s="94"/>
    </row>
    <row r="61" spans="1:14" ht="16.5" customHeight="1" x14ac:dyDescent="0.3">
      <c r="A61" s="73">
        <v>43417</v>
      </c>
      <c r="B61" s="288">
        <v>0.3125</v>
      </c>
      <c r="C61" s="288">
        <v>0.60416666666666663</v>
      </c>
      <c r="D61" s="74">
        <f t="shared" si="6"/>
        <v>7</v>
      </c>
      <c r="E61" s="289">
        <v>0</v>
      </c>
      <c r="F61" s="289">
        <v>40</v>
      </c>
      <c r="G61" s="289">
        <v>0</v>
      </c>
      <c r="H61" s="289">
        <v>24</v>
      </c>
      <c r="I61" s="303">
        <f t="shared" si="5"/>
        <v>356</v>
      </c>
      <c r="J61" s="291"/>
      <c r="K61" s="75">
        <f t="shared" si="0"/>
        <v>1</v>
      </c>
      <c r="L61" s="76">
        <f t="shared" si="1"/>
        <v>5.9333333333333336</v>
      </c>
      <c r="M61" s="292"/>
      <c r="N61" s="77"/>
    </row>
    <row r="62" spans="1:14" ht="16.5" customHeight="1" x14ac:dyDescent="0.3">
      <c r="A62" s="73">
        <v>43418</v>
      </c>
      <c r="B62" s="288">
        <v>0.3125</v>
      </c>
      <c r="C62" s="288">
        <v>0.60416666666666663</v>
      </c>
      <c r="D62" s="74">
        <f t="shared" si="6"/>
        <v>7</v>
      </c>
      <c r="E62" s="289">
        <v>0</v>
      </c>
      <c r="F62" s="289">
        <v>40</v>
      </c>
      <c r="G62" s="289">
        <v>0</v>
      </c>
      <c r="H62" s="289">
        <v>24</v>
      </c>
      <c r="I62" s="303">
        <f t="shared" si="5"/>
        <v>356</v>
      </c>
      <c r="J62" s="291"/>
      <c r="K62" s="75">
        <f t="shared" si="0"/>
        <v>1</v>
      </c>
      <c r="L62" s="76">
        <f t="shared" si="1"/>
        <v>5.9333333333333336</v>
      </c>
      <c r="M62" s="292"/>
      <c r="N62" s="77"/>
    </row>
    <row r="63" spans="1:14" ht="16.5" customHeight="1" x14ac:dyDescent="0.3">
      <c r="A63" s="73">
        <v>43419</v>
      </c>
      <c r="B63" s="288">
        <v>0.3125</v>
      </c>
      <c r="C63" s="288">
        <v>0.60416666666666663</v>
      </c>
      <c r="D63" s="74">
        <f t="shared" si="6"/>
        <v>7</v>
      </c>
      <c r="E63" s="289">
        <v>0</v>
      </c>
      <c r="F63" s="289">
        <v>40</v>
      </c>
      <c r="G63" s="289">
        <v>0</v>
      </c>
      <c r="H63" s="289">
        <v>24</v>
      </c>
      <c r="I63" s="303">
        <f t="shared" si="5"/>
        <v>356</v>
      </c>
      <c r="J63" s="291"/>
      <c r="K63" s="75">
        <f t="shared" si="0"/>
        <v>1</v>
      </c>
      <c r="L63" s="76">
        <f t="shared" si="1"/>
        <v>5.9333333333333336</v>
      </c>
      <c r="M63" s="292"/>
      <c r="N63" s="77"/>
    </row>
    <row r="64" spans="1:14" ht="16.5" customHeight="1" thickBot="1" x14ac:dyDescent="0.35">
      <c r="A64" s="78">
        <v>43420</v>
      </c>
      <c r="B64" s="293">
        <v>0.3125</v>
      </c>
      <c r="C64" s="293">
        <v>0.60416666666666663</v>
      </c>
      <c r="D64" s="79">
        <f t="shared" si="6"/>
        <v>7</v>
      </c>
      <c r="E64" s="294">
        <v>0</v>
      </c>
      <c r="F64" s="294">
        <v>40</v>
      </c>
      <c r="G64" s="294">
        <v>0</v>
      </c>
      <c r="H64" s="294">
        <v>24</v>
      </c>
      <c r="I64" s="304">
        <f t="shared" si="5"/>
        <v>356</v>
      </c>
      <c r="J64" s="296"/>
      <c r="K64" s="80">
        <f t="shared" si="0"/>
        <v>1</v>
      </c>
      <c r="L64" s="81">
        <f t="shared" si="1"/>
        <v>5.9333333333333336</v>
      </c>
      <c r="M64" s="297"/>
      <c r="N64" s="82"/>
    </row>
    <row r="65" spans="1:14" ht="30.75" thickBot="1" x14ac:dyDescent="0.35">
      <c r="A65" s="305">
        <v>43423</v>
      </c>
      <c r="B65" s="306">
        <v>0.3125</v>
      </c>
      <c r="C65" s="307">
        <v>0.52083333333333337</v>
      </c>
      <c r="D65" s="308">
        <f t="shared" si="4"/>
        <v>5</v>
      </c>
      <c r="E65" s="309">
        <v>0</v>
      </c>
      <c r="F65" s="309">
        <v>40</v>
      </c>
      <c r="G65" s="309">
        <v>0</v>
      </c>
      <c r="H65" s="309">
        <v>12</v>
      </c>
      <c r="I65" s="310">
        <f t="shared" si="5"/>
        <v>248</v>
      </c>
      <c r="J65" s="311" t="s">
        <v>52</v>
      </c>
      <c r="K65" s="84">
        <f t="shared" si="0"/>
        <v>1</v>
      </c>
      <c r="L65" s="85">
        <f t="shared" si="1"/>
        <v>4.1333333333333337</v>
      </c>
      <c r="M65" s="312"/>
      <c r="N65" s="234"/>
    </row>
    <row r="66" spans="1:14" ht="30.2" x14ac:dyDescent="0.3">
      <c r="A66" s="237">
        <v>43424</v>
      </c>
      <c r="B66" s="288">
        <v>0.3125</v>
      </c>
      <c r="C66" s="313">
        <v>0.52083333333333337</v>
      </c>
      <c r="D66" s="74">
        <f t="shared" si="4"/>
        <v>5</v>
      </c>
      <c r="E66" s="289">
        <v>0</v>
      </c>
      <c r="F66" s="289">
        <v>40</v>
      </c>
      <c r="G66" s="289">
        <v>0</v>
      </c>
      <c r="H66" s="289">
        <v>12</v>
      </c>
      <c r="I66" s="303">
        <f t="shared" si="5"/>
        <v>248</v>
      </c>
      <c r="J66" s="311" t="s">
        <v>52</v>
      </c>
      <c r="K66" s="75">
        <f t="shared" si="0"/>
        <v>1</v>
      </c>
      <c r="L66" s="76">
        <f t="shared" si="1"/>
        <v>4.1333333333333337</v>
      </c>
      <c r="M66" s="292"/>
      <c r="N66" s="235"/>
    </row>
    <row r="67" spans="1:14" ht="16.5" customHeight="1" x14ac:dyDescent="0.3">
      <c r="A67" s="237">
        <v>43425</v>
      </c>
      <c r="B67" s="88" t="s">
        <v>11</v>
      </c>
      <c r="C67" s="89"/>
      <c r="D67" s="90"/>
      <c r="E67" s="224"/>
      <c r="F67" s="224"/>
      <c r="G67" s="224"/>
      <c r="H67" s="224"/>
      <c r="I67" s="229"/>
      <c r="J67" s="314" t="s">
        <v>44</v>
      </c>
      <c r="K67" s="75">
        <f t="shared" si="0"/>
        <v>0</v>
      </c>
      <c r="L67" s="76">
        <f t="shared" si="1"/>
        <v>0</v>
      </c>
      <c r="M67" s="315"/>
      <c r="N67" s="236"/>
    </row>
    <row r="68" spans="1:14" s="204" customFormat="1" ht="16.5" customHeight="1" x14ac:dyDescent="0.3">
      <c r="A68" s="237">
        <v>43426</v>
      </c>
      <c r="B68" s="88" t="s">
        <v>11</v>
      </c>
      <c r="C68" s="89"/>
      <c r="D68" s="90"/>
      <c r="E68" s="224"/>
      <c r="F68" s="224"/>
      <c r="G68" s="224"/>
      <c r="H68" s="224"/>
      <c r="I68" s="229"/>
      <c r="J68" s="211" t="s">
        <v>62</v>
      </c>
      <c r="K68" s="75">
        <f t="shared" si="0"/>
        <v>0</v>
      </c>
      <c r="L68" s="76">
        <f t="shared" si="1"/>
        <v>0</v>
      </c>
      <c r="M68" s="216"/>
      <c r="N68" s="236"/>
    </row>
    <row r="69" spans="1:14" ht="16.5" customHeight="1" thickBot="1" x14ac:dyDescent="0.35">
      <c r="A69" s="316">
        <v>43427</v>
      </c>
      <c r="B69" s="238" t="s">
        <v>11</v>
      </c>
      <c r="C69" s="239"/>
      <c r="D69" s="240"/>
      <c r="E69" s="241"/>
      <c r="F69" s="241"/>
      <c r="G69" s="241"/>
      <c r="H69" s="241"/>
      <c r="I69" s="242"/>
      <c r="J69" s="296" t="s">
        <v>44</v>
      </c>
      <c r="K69" s="80">
        <f t="shared" si="0"/>
        <v>0</v>
      </c>
      <c r="L69" s="81">
        <f t="shared" si="1"/>
        <v>0</v>
      </c>
      <c r="M69" s="297"/>
      <c r="N69" s="243"/>
    </row>
    <row r="70" spans="1:14" ht="16.5" customHeight="1" x14ac:dyDescent="0.3">
      <c r="A70" s="87">
        <v>43430</v>
      </c>
      <c r="B70" s="317">
        <v>0.3125</v>
      </c>
      <c r="C70" s="317">
        <v>0.60416666666666663</v>
      </c>
      <c r="D70" s="318">
        <f t="shared" ref="D70:D89" si="8">MAX((INT((C70-B70)*1440)/60),0)</f>
        <v>7</v>
      </c>
      <c r="E70" s="319">
        <v>0</v>
      </c>
      <c r="F70" s="319">
        <v>40</v>
      </c>
      <c r="G70" s="319">
        <v>0</v>
      </c>
      <c r="H70" s="319">
        <v>24</v>
      </c>
      <c r="I70" s="320">
        <f t="shared" ref="I70:I89" si="9">MAX((D70*60)-H70-F70-E70-G70,0)</f>
        <v>356</v>
      </c>
      <c r="J70" s="378"/>
      <c r="K70" s="92">
        <f t="shared" si="0"/>
        <v>1</v>
      </c>
      <c r="L70" s="93">
        <f t="shared" si="1"/>
        <v>5.9333333333333336</v>
      </c>
      <c r="M70" s="321"/>
      <c r="N70" s="94"/>
    </row>
    <row r="71" spans="1:14" ht="16.5" customHeight="1" x14ac:dyDescent="0.3">
      <c r="A71" s="73">
        <v>43431</v>
      </c>
      <c r="B71" s="288">
        <v>0.3125</v>
      </c>
      <c r="C71" s="288">
        <v>0.60416666666666663</v>
      </c>
      <c r="D71" s="74">
        <f t="shared" si="8"/>
        <v>7</v>
      </c>
      <c r="E71" s="289">
        <v>0</v>
      </c>
      <c r="F71" s="289">
        <v>40</v>
      </c>
      <c r="G71" s="289">
        <v>0</v>
      </c>
      <c r="H71" s="289">
        <v>24</v>
      </c>
      <c r="I71" s="303">
        <f t="shared" si="9"/>
        <v>356</v>
      </c>
      <c r="J71" s="291"/>
      <c r="K71" s="75">
        <f t="shared" si="0"/>
        <v>1</v>
      </c>
      <c r="L71" s="76">
        <f t="shared" si="1"/>
        <v>5.9333333333333336</v>
      </c>
      <c r="M71" s="292"/>
      <c r="N71" s="77"/>
    </row>
    <row r="72" spans="1:14" ht="16.5" customHeight="1" x14ac:dyDescent="0.3">
      <c r="A72" s="73">
        <v>43432</v>
      </c>
      <c r="B72" s="288">
        <v>0.3125</v>
      </c>
      <c r="C72" s="288">
        <v>0.60416666666666663</v>
      </c>
      <c r="D72" s="74">
        <f t="shared" si="8"/>
        <v>7</v>
      </c>
      <c r="E72" s="289">
        <v>0</v>
      </c>
      <c r="F72" s="289">
        <v>40</v>
      </c>
      <c r="G72" s="289">
        <v>0</v>
      </c>
      <c r="H72" s="289">
        <v>24</v>
      </c>
      <c r="I72" s="303">
        <f t="shared" si="9"/>
        <v>356</v>
      </c>
      <c r="J72" s="291"/>
      <c r="K72" s="75">
        <f t="shared" si="0"/>
        <v>1</v>
      </c>
      <c r="L72" s="76">
        <f t="shared" si="1"/>
        <v>5.9333333333333336</v>
      </c>
      <c r="M72" s="292"/>
      <c r="N72" s="77"/>
    </row>
    <row r="73" spans="1:14" ht="16.5" customHeight="1" x14ac:dyDescent="0.3">
      <c r="A73" s="73">
        <v>43433</v>
      </c>
      <c r="B73" s="288">
        <v>0.3125</v>
      </c>
      <c r="C73" s="288">
        <v>0.60416666666666663</v>
      </c>
      <c r="D73" s="74">
        <f t="shared" si="8"/>
        <v>7</v>
      </c>
      <c r="E73" s="289">
        <v>0</v>
      </c>
      <c r="F73" s="289">
        <v>40</v>
      </c>
      <c r="G73" s="289">
        <v>0</v>
      </c>
      <c r="H73" s="289">
        <v>24</v>
      </c>
      <c r="I73" s="303">
        <f t="shared" si="9"/>
        <v>356</v>
      </c>
      <c r="J73" s="291"/>
      <c r="K73" s="75">
        <f t="shared" si="0"/>
        <v>1</v>
      </c>
      <c r="L73" s="76">
        <f t="shared" si="1"/>
        <v>5.9333333333333336</v>
      </c>
      <c r="M73" s="292"/>
      <c r="N73" s="77"/>
    </row>
    <row r="74" spans="1:14" ht="16.5" customHeight="1" thickBot="1" x14ac:dyDescent="0.35">
      <c r="A74" s="78">
        <v>43434</v>
      </c>
      <c r="B74" s="293">
        <v>0.3125</v>
      </c>
      <c r="C74" s="293">
        <v>0.60416666666666663</v>
      </c>
      <c r="D74" s="79">
        <f t="shared" si="8"/>
        <v>7</v>
      </c>
      <c r="E74" s="294">
        <v>0</v>
      </c>
      <c r="F74" s="294">
        <v>40</v>
      </c>
      <c r="G74" s="294">
        <v>0</v>
      </c>
      <c r="H74" s="294">
        <v>24</v>
      </c>
      <c r="I74" s="304">
        <f t="shared" si="9"/>
        <v>356</v>
      </c>
      <c r="J74" s="296"/>
      <c r="K74" s="80">
        <f t="shared" ref="K74:K137" si="10">IF(I74+M74&gt;0,1,0)</f>
        <v>1</v>
      </c>
      <c r="L74" s="81">
        <f t="shared" si="1"/>
        <v>5.9333333333333336</v>
      </c>
      <c r="M74" s="297"/>
      <c r="N74" s="82"/>
    </row>
    <row r="75" spans="1:14" ht="16.5" customHeight="1" x14ac:dyDescent="0.3">
      <c r="A75" s="95">
        <v>43437</v>
      </c>
      <c r="B75" s="306">
        <v>0.3125</v>
      </c>
      <c r="C75" s="306">
        <v>0.60416666666666663</v>
      </c>
      <c r="D75" s="96">
        <f t="shared" si="8"/>
        <v>7</v>
      </c>
      <c r="E75" s="309">
        <v>0</v>
      </c>
      <c r="F75" s="309">
        <v>40</v>
      </c>
      <c r="G75" s="309">
        <v>0</v>
      </c>
      <c r="H75" s="309">
        <v>24</v>
      </c>
      <c r="I75" s="322">
        <f t="shared" si="9"/>
        <v>356</v>
      </c>
      <c r="J75" s="311"/>
      <c r="K75" s="97">
        <f t="shared" si="10"/>
        <v>1</v>
      </c>
      <c r="L75" s="98">
        <f t="shared" ref="L75:L141" si="11">I75/60</f>
        <v>5.9333333333333336</v>
      </c>
      <c r="M75" s="312"/>
      <c r="N75" s="99"/>
    </row>
    <row r="76" spans="1:14" ht="16.5" customHeight="1" x14ac:dyDescent="0.3">
      <c r="A76" s="100">
        <v>43438</v>
      </c>
      <c r="B76" s="288">
        <v>0.3125</v>
      </c>
      <c r="C76" s="288">
        <v>0.60416666666666663</v>
      </c>
      <c r="D76" s="101">
        <f t="shared" si="8"/>
        <v>7</v>
      </c>
      <c r="E76" s="289">
        <v>0</v>
      </c>
      <c r="F76" s="289">
        <v>40</v>
      </c>
      <c r="G76" s="289">
        <v>0</v>
      </c>
      <c r="H76" s="289">
        <v>24</v>
      </c>
      <c r="I76" s="220">
        <f t="shared" si="9"/>
        <v>356</v>
      </c>
      <c r="J76" s="291"/>
      <c r="K76" s="102">
        <f t="shared" si="10"/>
        <v>1</v>
      </c>
      <c r="L76" s="103">
        <f t="shared" si="11"/>
        <v>5.9333333333333336</v>
      </c>
      <c r="M76" s="292"/>
      <c r="N76" s="104"/>
    </row>
    <row r="77" spans="1:14" ht="16.5" customHeight="1" x14ac:dyDescent="0.3">
      <c r="A77" s="100">
        <v>43439</v>
      </c>
      <c r="B77" s="288">
        <v>0.3125</v>
      </c>
      <c r="C77" s="288">
        <v>0.60416666666666663</v>
      </c>
      <c r="D77" s="101">
        <f t="shared" si="8"/>
        <v>7</v>
      </c>
      <c r="E77" s="289">
        <v>0</v>
      </c>
      <c r="F77" s="289">
        <v>40</v>
      </c>
      <c r="G77" s="289">
        <v>0</v>
      </c>
      <c r="H77" s="289">
        <v>24</v>
      </c>
      <c r="I77" s="220">
        <f t="shared" si="9"/>
        <v>356</v>
      </c>
      <c r="J77" s="291"/>
      <c r="K77" s="102">
        <f t="shared" si="10"/>
        <v>1</v>
      </c>
      <c r="L77" s="103">
        <f t="shared" si="11"/>
        <v>5.9333333333333336</v>
      </c>
      <c r="M77" s="292"/>
      <c r="N77" s="104"/>
    </row>
    <row r="78" spans="1:14" ht="16.5" customHeight="1" x14ac:dyDescent="0.3">
      <c r="A78" s="100">
        <v>43440</v>
      </c>
      <c r="B78" s="288">
        <v>0.3125</v>
      </c>
      <c r="C78" s="288">
        <v>0.60416666666666663</v>
      </c>
      <c r="D78" s="101">
        <f t="shared" si="8"/>
        <v>7</v>
      </c>
      <c r="E78" s="289">
        <v>0</v>
      </c>
      <c r="F78" s="289">
        <v>40</v>
      </c>
      <c r="G78" s="289">
        <v>0</v>
      </c>
      <c r="H78" s="289">
        <v>24</v>
      </c>
      <c r="I78" s="220">
        <f t="shared" si="9"/>
        <v>356</v>
      </c>
      <c r="J78" s="291"/>
      <c r="K78" s="102">
        <f t="shared" si="10"/>
        <v>1</v>
      </c>
      <c r="L78" s="103">
        <f t="shared" si="11"/>
        <v>5.9333333333333336</v>
      </c>
      <c r="M78" s="292"/>
      <c r="N78" s="104"/>
    </row>
    <row r="79" spans="1:14" ht="16.5" customHeight="1" thickBot="1" x14ac:dyDescent="0.35">
      <c r="A79" s="105">
        <v>43441</v>
      </c>
      <c r="B79" s="293">
        <v>0.3125</v>
      </c>
      <c r="C79" s="293">
        <v>0.60416666666666663</v>
      </c>
      <c r="D79" s="106">
        <f t="shared" si="8"/>
        <v>7</v>
      </c>
      <c r="E79" s="294">
        <v>0</v>
      </c>
      <c r="F79" s="294">
        <v>40</v>
      </c>
      <c r="G79" s="294">
        <v>0</v>
      </c>
      <c r="H79" s="294">
        <v>24</v>
      </c>
      <c r="I79" s="323">
        <f t="shared" si="9"/>
        <v>356</v>
      </c>
      <c r="J79" s="296"/>
      <c r="K79" s="107">
        <f t="shared" si="10"/>
        <v>1</v>
      </c>
      <c r="L79" s="108">
        <f t="shared" si="11"/>
        <v>5.9333333333333336</v>
      </c>
      <c r="M79" s="297"/>
      <c r="N79" s="109"/>
    </row>
    <row r="80" spans="1:14" ht="15" x14ac:dyDescent="0.3">
      <c r="A80" s="110">
        <v>43444</v>
      </c>
      <c r="B80" s="306">
        <v>0.3125</v>
      </c>
      <c r="C80" s="306">
        <v>0.60416666666666663</v>
      </c>
      <c r="D80" s="96">
        <f t="shared" si="8"/>
        <v>7</v>
      </c>
      <c r="E80" s="309">
        <v>0</v>
      </c>
      <c r="F80" s="309">
        <v>40</v>
      </c>
      <c r="G80" s="309">
        <v>0</v>
      </c>
      <c r="H80" s="309">
        <v>15</v>
      </c>
      <c r="I80" s="322">
        <f t="shared" si="9"/>
        <v>365</v>
      </c>
      <c r="J80" s="311" t="s">
        <v>54</v>
      </c>
      <c r="K80" s="111">
        <f t="shared" si="10"/>
        <v>1</v>
      </c>
      <c r="L80" s="112">
        <f t="shared" si="11"/>
        <v>6.083333333333333</v>
      </c>
      <c r="M80" s="312"/>
      <c r="N80" s="113"/>
    </row>
    <row r="81" spans="1:14" ht="16.5" customHeight="1" x14ac:dyDescent="0.3">
      <c r="A81" s="100">
        <v>43445</v>
      </c>
      <c r="B81" s="288">
        <v>0.3125</v>
      </c>
      <c r="C81" s="288">
        <v>0.60416666666666663</v>
      </c>
      <c r="D81" s="101">
        <f t="shared" si="8"/>
        <v>7</v>
      </c>
      <c r="E81" s="289">
        <v>0</v>
      </c>
      <c r="F81" s="289">
        <v>40</v>
      </c>
      <c r="G81" s="289">
        <v>0</v>
      </c>
      <c r="H81" s="289">
        <v>24</v>
      </c>
      <c r="I81" s="220">
        <f t="shared" si="9"/>
        <v>356</v>
      </c>
      <c r="J81" s="291"/>
      <c r="K81" s="102">
        <f t="shared" si="10"/>
        <v>1</v>
      </c>
      <c r="L81" s="103">
        <f t="shared" si="11"/>
        <v>5.9333333333333336</v>
      </c>
      <c r="M81" s="292"/>
      <c r="N81" s="104"/>
    </row>
    <row r="82" spans="1:14" ht="16.5" customHeight="1" x14ac:dyDescent="0.3">
      <c r="A82" s="100">
        <v>43446</v>
      </c>
      <c r="B82" s="288">
        <v>0.3125</v>
      </c>
      <c r="C82" s="288">
        <v>0.60416666666666663</v>
      </c>
      <c r="D82" s="101">
        <f t="shared" si="8"/>
        <v>7</v>
      </c>
      <c r="E82" s="289">
        <v>0</v>
      </c>
      <c r="F82" s="289">
        <v>40</v>
      </c>
      <c r="G82" s="289">
        <v>0</v>
      </c>
      <c r="H82" s="289">
        <v>24</v>
      </c>
      <c r="I82" s="220">
        <f t="shared" si="9"/>
        <v>356</v>
      </c>
      <c r="J82" s="291"/>
      <c r="K82" s="102">
        <f t="shared" si="10"/>
        <v>1</v>
      </c>
      <c r="L82" s="103">
        <f t="shared" si="11"/>
        <v>5.9333333333333336</v>
      </c>
      <c r="M82" s="292"/>
      <c r="N82" s="104"/>
    </row>
    <row r="83" spans="1:14" ht="16.5" customHeight="1" x14ac:dyDescent="0.3">
      <c r="A83" s="100">
        <v>43447</v>
      </c>
      <c r="B83" s="288">
        <v>0.3125</v>
      </c>
      <c r="C83" s="288">
        <v>0.60416666666666663</v>
      </c>
      <c r="D83" s="101">
        <f t="shared" si="8"/>
        <v>7</v>
      </c>
      <c r="E83" s="289">
        <v>0</v>
      </c>
      <c r="F83" s="289">
        <v>40</v>
      </c>
      <c r="G83" s="289">
        <v>0</v>
      </c>
      <c r="H83" s="289">
        <v>24</v>
      </c>
      <c r="I83" s="220">
        <f t="shared" si="9"/>
        <v>356</v>
      </c>
      <c r="J83" s="291"/>
      <c r="K83" s="102">
        <f t="shared" si="10"/>
        <v>1</v>
      </c>
      <c r="L83" s="103">
        <f t="shared" si="11"/>
        <v>5.9333333333333336</v>
      </c>
      <c r="M83" s="292"/>
      <c r="N83" s="104"/>
    </row>
    <row r="84" spans="1:14" ht="16.5" customHeight="1" thickBot="1" x14ac:dyDescent="0.35">
      <c r="A84" s="105">
        <v>43448</v>
      </c>
      <c r="B84" s="293">
        <v>0.3125</v>
      </c>
      <c r="C84" s="293">
        <v>0.60416666666666663</v>
      </c>
      <c r="D84" s="106">
        <f t="shared" si="8"/>
        <v>7</v>
      </c>
      <c r="E84" s="294">
        <v>0</v>
      </c>
      <c r="F84" s="294">
        <v>40</v>
      </c>
      <c r="G84" s="294">
        <v>0</v>
      </c>
      <c r="H84" s="294">
        <v>24</v>
      </c>
      <c r="I84" s="323">
        <f t="shared" si="9"/>
        <v>356</v>
      </c>
      <c r="J84" s="296"/>
      <c r="K84" s="107">
        <f t="shared" si="10"/>
        <v>1</v>
      </c>
      <c r="L84" s="108">
        <f t="shared" si="11"/>
        <v>5.9333333333333336</v>
      </c>
      <c r="M84" s="297"/>
      <c r="N84" s="109"/>
    </row>
    <row r="85" spans="1:14" ht="15" x14ac:dyDescent="0.3">
      <c r="A85" s="110">
        <v>43451</v>
      </c>
      <c r="B85" s="306">
        <v>0.3125</v>
      </c>
      <c r="C85" s="306">
        <v>0.60416666666666663</v>
      </c>
      <c r="D85" s="96">
        <f t="shared" si="8"/>
        <v>7</v>
      </c>
      <c r="E85" s="309">
        <v>0</v>
      </c>
      <c r="F85" s="309">
        <v>40</v>
      </c>
      <c r="G85" s="309">
        <v>0</v>
      </c>
      <c r="H85" s="309">
        <v>15</v>
      </c>
      <c r="I85" s="322">
        <f t="shared" si="9"/>
        <v>365</v>
      </c>
      <c r="J85" s="311" t="s">
        <v>54</v>
      </c>
      <c r="K85" s="111">
        <f t="shared" si="10"/>
        <v>1</v>
      </c>
      <c r="L85" s="112">
        <f t="shared" si="11"/>
        <v>6.083333333333333</v>
      </c>
      <c r="M85" s="312"/>
      <c r="N85" s="113"/>
    </row>
    <row r="86" spans="1:14" ht="16.5" customHeight="1" x14ac:dyDescent="0.3">
      <c r="A86" s="100">
        <v>43452</v>
      </c>
      <c r="B86" s="288">
        <v>0.3125</v>
      </c>
      <c r="C86" s="288">
        <v>0.60416666666666663</v>
      </c>
      <c r="D86" s="101">
        <f t="shared" si="8"/>
        <v>7</v>
      </c>
      <c r="E86" s="289">
        <v>0</v>
      </c>
      <c r="F86" s="289">
        <v>40</v>
      </c>
      <c r="G86" s="289">
        <v>0</v>
      </c>
      <c r="H86" s="289">
        <v>24</v>
      </c>
      <c r="I86" s="220">
        <f t="shared" si="9"/>
        <v>356</v>
      </c>
      <c r="J86" s="291"/>
      <c r="K86" s="102">
        <f t="shared" si="10"/>
        <v>1</v>
      </c>
      <c r="L86" s="103">
        <f t="shared" si="11"/>
        <v>5.9333333333333336</v>
      </c>
      <c r="M86" s="292"/>
      <c r="N86" s="104"/>
    </row>
    <row r="87" spans="1:14" ht="16.5" customHeight="1" x14ac:dyDescent="0.3">
      <c r="A87" s="100">
        <v>43453</v>
      </c>
      <c r="B87" s="288">
        <v>0.3125</v>
      </c>
      <c r="C87" s="288">
        <v>0.60416666666666663</v>
      </c>
      <c r="D87" s="101">
        <f t="shared" si="8"/>
        <v>7</v>
      </c>
      <c r="E87" s="289">
        <v>0</v>
      </c>
      <c r="F87" s="289">
        <v>40</v>
      </c>
      <c r="G87" s="289">
        <v>0</v>
      </c>
      <c r="H87" s="289">
        <v>24</v>
      </c>
      <c r="I87" s="220">
        <f t="shared" si="9"/>
        <v>356</v>
      </c>
      <c r="J87" s="291"/>
      <c r="K87" s="102">
        <f t="shared" si="10"/>
        <v>1</v>
      </c>
      <c r="L87" s="103">
        <f t="shared" si="11"/>
        <v>5.9333333333333336</v>
      </c>
      <c r="M87" s="292"/>
      <c r="N87" s="104"/>
    </row>
    <row r="88" spans="1:14" ht="16.5" customHeight="1" x14ac:dyDescent="0.3">
      <c r="A88" s="100">
        <v>43454</v>
      </c>
      <c r="B88" s="288">
        <v>0.3125</v>
      </c>
      <c r="C88" s="288">
        <v>0.60416666666666663</v>
      </c>
      <c r="D88" s="101">
        <f t="shared" si="8"/>
        <v>7</v>
      </c>
      <c r="E88" s="289">
        <v>0</v>
      </c>
      <c r="F88" s="289">
        <v>40</v>
      </c>
      <c r="G88" s="289">
        <v>0</v>
      </c>
      <c r="H88" s="289">
        <v>24</v>
      </c>
      <c r="I88" s="220">
        <f t="shared" si="9"/>
        <v>356</v>
      </c>
      <c r="J88" s="291"/>
      <c r="K88" s="102">
        <f t="shared" si="10"/>
        <v>1</v>
      </c>
      <c r="L88" s="103">
        <f t="shared" si="11"/>
        <v>5.9333333333333336</v>
      </c>
      <c r="M88" s="292"/>
      <c r="N88" s="104"/>
    </row>
    <row r="89" spans="1:14" ht="16.5" customHeight="1" thickBot="1" x14ac:dyDescent="0.35">
      <c r="A89" s="105">
        <v>43455</v>
      </c>
      <c r="B89" s="293">
        <v>0.3125</v>
      </c>
      <c r="C89" s="293">
        <v>0.60416666666666663</v>
      </c>
      <c r="D89" s="106">
        <f t="shared" si="8"/>
        <v>7</v>
      </c>
      <c r="E89" s="294">
        <v>0</v>
      </c>
      <c r="F89" s="294">
        <v>40</v>
      </c>
      <c r="G89" s="294">
        <v>0</v>
      </c>
      <c r="H89" s="294">
        <v>24</v>
      </c>
      <c r="I89" s="323">
        <f t="shared" si="9"/>
        <v>356</v>
      </c>
      <c r="J89" s="296"/>
      <c r="K89" s="107">
        <f t="shared" si="10"/>
        <v>1</v>
      </c>
      <c r="L89" s="108">
        <f t="shared" si="11"/>
        <v>5.9333333333333336</v>
      </c>
      <c r="M89" s="297"/>
      <c r="N89" s="109"/>
    </row>
    <row r="90" spans="1:14" ht="16.5" customHeight="1" x14ac:dyDescent="0.3">
      <c r="A90" s="324">
        <v>43458</v>
      </c>
      <c r="B90" s="249" t="s">
        <v>11</v>
      </c>
      <c r="C90" s="250"/>
      <c r="D90" s="251"/>
      <c r="E90" s="252"/>
      <c r="F90" s="252"/>
      <c r="G90" s="252"/>
      <c r="H90" s="252"/>
      <c r="I90" s="253"/>
      <c r="J90" s="325" t="s">
        <v>45</v>
      </c>
      <c r="K90" s="111">
        <f t="shared" si="10"/>
        <v>0</v>
      </c>
      <c r="L90" s="112">
        <f t="shared" si="11"/>
        <v>0</v>
      </c>
      <c r="M90" s="292"/>
      <c r="N90" s="254"/>
    </row>
    <row r="91" spans="1:14" s="204" customFormat="1" ht="16.5" customHeight="1" x14ac:dyDescent="0.3">
      <c r="A91" s="255">
        <v>43459</v>
      </c>
      <c r="B91" s="114" t="s">
        <v>11</v>
      </c>
      <c r="C91" s="115"/>
      <c r="D91" s="116"/>
      <c r="E91" s="225"/>
      <c r="F91" s="225"/>
      <c r="G91" s="225"/>
      <c r="H91" s="225"/>
      <c r="I91" s="230"/>
      <c r="J91" s="212" t="s">
        <v>57</v>
      </c>
      <c r="K91" s="102">
        <f t="shared" si="10"/>
        <v>0</v>
      </c>
      <c r="L91" s="103">
        <f t="shared" si="11"/>
        <v>0</v>
      </c>
      <c r="M91" s="217"/>
      <c r="N91" s="256"/>
    </row>
    <row r="92" spans="1:14" ht="16.5" customHeight="1" x14ac:dyDescent="0.3">
      <c r="A92" s="255">
        <v>43460</v>
      </c>
      <c r="B92" s="114" t="s">
        <v>11</v>
      </c>
      <c r="C92" s="115"/>
      <c r="D92" s="116"/>
      <c r="E92" s="225"/>
      <c r="F92" s="225"/>
      <c r="G92" s="225"/>
      <c r="H92" s="225"/>
      <c r="I92" s="230"/>
      <c r="J92" s="212" t="s">
        <v>45</v>
      </c>
      <c r="K92" s="102">
        <f t="shared" si="10"/>
        <v>0</v>
      </c>
      <c r="L92" s="103">
        <f t="shared" si="11"/>
        <v>0</v>
      </c>
      <c r="M92" s="315"/>
      <c r="N92" s="256"/>
    </row>
    <row r="93" spans="1:14" ht="16.5" customHeight="1" x14ac:dyDescent="0.3">
      <c r="A93" s="255">
        <v>43461</v>
      </c>
      <c r="B93" s="114" t="s">
        <v>11</v>
      </c>
      <c r="C93" s="115"/>
      <c r="D93" s="116"/>
      <c r="E93" s="225"/>
      <c r="F93" s="225"/>
      <c r="G93" s="225"/>
      <c r="H93" s="225"/>
      <c r="I93" s="230"/>
      <c r="J93" s="212" t="s">
        <v>45</v>
      </c>
      <c r="K93" s="102">
        <f t="shared" si="10"/>
        <v>0</v>
      </c>
      <c r="L93" s="103">
        <f t="shared" si="11"/>
        <v>0</v>
      </c>
      <c r="M93" s="315"/>
      <c r="N93" s="256"/>
    </row>
    <row r="94" spans="1:14" ht="16.5" customHeight="1" thickBot="1" x14ac:dyDescent="0.35">
      <c r="A94" s="327">
        <v>43462</v>
      </c>
      <c r="B94" s="257" t="s">
        <v>11</v>
      </c>
      <c r="C94" s="258"/>
      <c r="D94" s="259"/>
      <c r="E94" s="260"/>
      <c r="F94" s="260"/>
      <c r="G94" s="260"/>
      <c r="H94" s="260"/>
      <c r="I94" s="261"/>
      <c r="J94" s="264" t="s">
        <v>45</v>
      </c>
      <c r="K94" s="107">
        <f t="shared" si="10"/>
        <v>0</v>
      </c>
      <c r="L94" s="108">
        <f t="shared" si="11"/>
        <v>0</v>
      </c>
      <c r="M94" s="328"/>
      <c r="N94" s="262"/>
    </row>
    <row r="95" spans="1:14" ht="16.5" customHeight="1" x14ac:dyDescent="0.3">
      <c r="A95" s="95">
        <v>43465</v>
      </c>
      <c r="B95" s="244" t="s">
        <v>11</v>
      </c>
      <c r="C95" s="245"/>
      <c r="D95" s="246"/>
      <c r="E95" s="247"/>
      <c r="F95" s="247"/>
      <c r="G95" s="247"/>
      <c r="H95" s="247"/>
      <c r="I95" s="248"/>
      <c r="J95" s="263" t="s">
        <v>45</v>
      </c>
      <c r="K95" s="97">
        <f t="shared" si="10"/>
        <v>0</v>
      </c>
      <c r="L95" s="98">
        <f t="shared" si="11"/>
        <v>0</v>
      </c>
      <c r="M95" s="329"/>
      <c r="N95" s="99"/>
    </row>
    <row r="96" spans="1:14" s="204" customFormat="1" ht="16.5" customHeight="1" x14ac:dyDescent="0.3">
      <c r="A96" s="117">
        <v>43466</v>
      </c>
      <c r="B96" s="118" t="s">
        <v>11</v>
      </c>
      <c r="C96" s="119"/>
      <c r="D96" s="120"/>
      <c r="E96" s="226"/>
      <c r="F96" s="226"/>
      <c r="G96" s="226"/>
      <c r="H96" s="226"/>
      <c r="I96" s="231"/>
      <c r="J96" s="213" t="s">
        <v>63</v>
      </c>
      <c r="K96" s="121">
        <f t="shared" si="10"/>
        <v>0</v>
      </c>
      <c r="L96" s="122">
        <f t="shared" si="11"/>
        <v>0</v>
      </c>
      <c r="M96" s="218"/>
      <c r="N96" s="123"/>
    </row>
    <row r="97" spans="1:14" ht="16.5" customHeight="1" x14ac:dyDescent="0.3">
      <c r="A97" s="117">
        <v>43467</v>
      </c>
      <c r="B97" s="118" t="s">
        <v>11</v>
      </c>
      <c r="C97" s="119"/>
      <c r="D97" s="120"/>
      <c r="E97" s="226"/>
      <c r="F97" s="226"/>
      <c r="G97" s="226"/>
      <c r="H97" s="226"/>
      <c r="I97" s="231"/>
      <c r="J97" s="213" t="s">
        <v>45</v>
      </c>
      <c r="K97" s="121">
        <f t="shared" si="10"/>
        <v>0</v>
      </c>
      <c r="L97" s="122">
        <f t="shared" si="11"/>
        <v>0</v>
      </c>
      <c r="M97" s="315"/>
      <c r="N97" s="123"/>
    </row>
    <row r="98" spans="1:14" ht="16.5" customHeight="1" x14ac:dyDescent="0.3">
      <c r="A98" s="117">
        <v>43468</v>
      </c>
      <c r="B98" s="288">
        <v>0.3125</v>
      </c>
      <c r="C98" s="288">
        <v>0.60416666666666663</v>
      </c>
      <c r="D98" s="124">
        <f t="shared" ref="D98:D129" si="12">MAX((INT((C98-B98)*1440)/60),0)</f>
        <v>7</v>
      </c>
      <c r="E98" s="289">
        <v>0</v>
      </c>
      <c r="F98" s="289">
        <v>40</v>
      </c>
      <c r="G98" s="289">
        <v>0</v>
      </c>
      <c r="H98" s="289">
        <v>24</v>
      </c>
      <c r="I98" s="330">
        <f t="shared" ref="I98:I161" si="13">MAX((D98*60)-H98-F98-E98-G98,0)</f>
        <v>356</v>
      </c>
      <c r="J98" s="291"/>
      <c r="K98" s="121">
        <f t="shared" si="10"/>
        <v>1</v>
      </c>
      <c r="L98" s="122">
        <f t="shared" si="11"/>
        <v>5.9333333333333336</v>
      </c>
      <c r="M98" s="292"/>
      <c r="N98" s="123"/>
    </row>
    <row r="99" spans="1:14" ht="16.5" customHeight="1" thickBot="1" x14ac:dyDescent="0.35">
      <c r="A99" s="125">
        <v>43469</v>
      </c>
      <c r="B99" s="293">
        <v>0.3125</v>
      </c>
      <c r="C99" s="293">
        <v>0.60416666666666663</v>
      </c>
      <c r="D99" s="126">
        <f t="shared" si="12"/>
        <v>7</v>
      </c>
      <c r="E99" s="294">
        <v>0</v>
      </c>
      <c r="F99" s="294">
        <v>40</v>
      </c>
      <c r="G99" s="294">
        <v>0</v>
      </c>
      <c r="H99" s="294">
        <v>24</v>
      </c>
      <c r="I99" s="331">
        <f t="shared" si="13"/>
        <v>356</v>
      </c>
      <c r="J99" s="296"/>
      <c r="K99" s="127">
        <f t="shared" si="10"/>
        <v>1</v>
      </c>
      <c r="L99" s="128">
        <f t="shared" si="11"/>
        <v>5.9333333333333336</v>
      </c>
      <c r="M99" s="297"/>
      <c r="N99" s="129"/>
    </row>
    <row r="100" spans="1:14" ht="16.5" customHeight="1" x14ac:dyDescent="0.3">
      <c r="A100" s="130">
        <v>43472</v>
      </c>
      <c r="B100" s="288">
        <v>0.3125</v>
      </c>
      <c r="C100" s="288">
        <v>0.60416666666666663</v>
      </c>
      <c r="D100" s="134">
        <f t="shared" si="12"/>
        <v>7</v>
      </c>
      <c r="E100" s="289">
        <v>0</v>
      </c>
      <c r="F100" s="289">
        <v>40</v>
      </c>
      <c r="G100" s="289">
        <v>0</v>
      </c>
      <c r="H100" s="289">
        <v>24</v>
      </c>
      <c r="I100" s="332">
        <f t="shared" si="13"/>
        <v>356</v>
      </c>
      <c r="J100" s="291"/>
      <c r="K100" s="131">
        <f t="shared" si="10"/>
        <v>1</v>
      </c>
      <c r="L100" s="132">
        <f t="shared" si="11"/>
        <v>5.9333333333333336</v>
      </c>
      <c r="M100" s="292"/>
      <c r="N100" s="133"/>
    </row>
    <row r="101" spans="1:14" ht="16.5" customHeight="1" x14ac:dyDescent="0.3">
      <c r="A101" s="117">
        <v>43473</v>
      </c>
      <c r="B101" s="288">
        <v>0.3125</v>
      </c>
      <c r="C101" s="288">
        <v>0.60416666666666663</v>
      </c>
      <c r="D101" s="134">
        <f t="shared" si="12"/>
        <v>7</v>
      </c>
      <c r="E101" s="289">
        <v>0</v>
      </c>
      <c r="F101" s="289">
        <v>40</v>
      </c>
      <c r="G101" s="289">
        <v>0</v>
      </c>
      <c r="H101" s="289">
        <v>24</v>
      </c>
      <c r="I101" s="332">
        <f t="shared" si="13"/>
        <v>356</v>
      </c>
      <c r="J101" s="291"/>
      <c r="K101" s="121">
        <f t="shared" si="10"/>
        <v>1</v>
      </c>
      <c r="L101" s="122">
        <f t="shared" si="11"/>
        <v>5.9333333333333336</v>
      </c>
      <c r="M101" s="292"/>
      <c r="N101" s="123"/>
    </row>
    <row r="102" spans="1:14" ht="16.5" customHeight="1" x14ac:dyDescent="0.3">
      <c r="A102" s="117">
        <v>43474</v>
      </c>
      <c r="B102" s="288">
        <v>0.3125</v>
      </c>
      <c r="C102" s="288">
        <v>0.60416666666666663</v>
      </c>
      <c r="D102" s="134">
        <f t="shared" si="12"/>
        <v>7</v>
      </c>
      <c r="E102" s="289">
        <v>0</v>
      </c>
      <c r="F102" s="289">
        <v>40</v>
      </c>
      <c r="G102" s="289">
        <v>0</v>
      </c>
      <c r="H102" s="289">
        <v>24</v>
      </c>
      <c r="I102" s="332">
        <f t="shared" si="13"/>
        <v>356</v>
      </c>
      <c r="J102" s="291"/>
      <c r="K102" s="121">
        <f t="shared" si="10"/>
        <v>1</v>
      </c>
      <c r="L102" s="122">
        <f t="shared" si="11"/>
        <v>5.9333333333333336</v>
      </c>
      <c r="M102" s="292"/>
      <c r="N102" s="123"/>
    </row>
    <row r="103" spans="1:14" ht="16.5" customHeight="1" x14ac:dyDescent="0.3">
      <c r="A103" s="117">
        <v>43475</v>
      </c>
      <c r="B103" s="288">
        <v>0.3125</v>
      </c>
      <c r="C103" s="288">
        <v>0.60416666666666663</v>
      </c>
      <c r="D103" s="124">
        <f t="shared" si="12"/>
        <v>7</v>
      </c>
      <c r="E103" s="289">
        <v>0</v>
      </c>
      <c r="F103" s="289">
        <v>40</v>
      </c>
      <c r="G103" s="289">
        <v>0</v>
      </c>
      <c r="H103" s="289">
        <v>24</v>
      </c>
      <c r="I103" s="330">
        <f t="shared" si="13"/>
        <v>356</v>
      </c>
      <c r="J103" s="291"/>
      <c r="K103" s="121">
        <f t="shared" si="10"/>
        <v>1</v>
      </c>
      <c r="L103" s="122">
        <f t="shared" si="11"/>
        <v>5.9333333333333336</v>
      </c>
      <c r="M103" s="292"/>
      <c r="N103" s="123"/>
    </row>
    <row r="104" spans="1:14" ht="16.5" customHeight="1" thickBot="1" x14ac:dyDescent="0.35">
      <c r="A104" s="125">
        <v>43476</v>
      </c>
      <c r="B104" s="293">
        <v>0.3125</v>
      </c>
      <c r="C104" s="293">
        <v>0.60416666666666663</v>
      </c>
      <c r="D104" s="126">
        <f t="shared" si="12"/>
        <v>7</v>
      </c>
      <c r="E104" s="294">
        <v>0</v>
      </c>
      <c r="F104" s="294">
        <v>40</v>
      </c>
      <c r="G104" s="294">
        <v>0</v>
      </c>
      <c r="H104" s="294">
        <v>24</v>
      </c>
      <c r="I104" s="331">
        <f t="shared" si="13"/>
        <v>356</v>
      </c>
      <c r="J104" s="296"/>
      <c r="K104" s="127">
        <f t="shared" si="10"/>
        <v>1</v>
      </c>
      <c r="L104" s="128">
        <f t="shared" si="11"/>
        <v>5.9333333333333336</v>
      </c>
      <c r="M104" s="297"/>
      <c r="N104" s="129"/>
    </row>
    <row r="105" spans="1:14" ht="16.5" customHeight="1" x14ac:dyDescent="0.3">
      <c r="A105" s="130">
        <v>43479</v>
      </c>
      <c r="B105" s="288">
        <v>0.3125</v>
      </c>
      <c r="C105" s="288">
        <v>0.60416666666666663</v>
      </c>
      <c r="D105" s="134">
        <f t="shared" si="12"/>
        <v>7</v>
      </c>
      <c r="E105" s="289">
        <v>0</v>
      </c>
      <c r="F105" s="289">
        <v>40</v>
      </c>
      <c r="G105" s="289">
        <v>0</v>
      </c>
      <c r="H105" s="289">
        <v>24</v>
      </c>
      <c r="I105" s="332">
        <f t="shared" si="13"/>
        <v>356</v>
      </c>
      <c r="J105" s="291"/>
      <c r="K105" s="131">
        <f t="shared" si="10"/>
        <v>1</v>
      </c>
      <c r="L105" s="132">
        <f t="shared" si="11"/>
        <v>5.9333333333333336</v>
      </c>
      <c r="M105" s="292"/>
      <c r="N105" s="133"/>
    </row>
    <row r="106" spans="1:14" ht="16.5" customHeight="1" x14ac:dyDescent="0.3">
      <c r="A106" s="117">
        <v>43480</v>
      </c>
      <c r="B106" s="288">
        <v>0.3125</v>
      </c>
      <c r="C106" s="288">
        <v>0.60416666666666663</v>
      </c>
      <c r="D106" s="134">
        <f t="shared" si="12"/>
        <v>7</v>
      </c>
      <c r="E106" s="289">
        <v>0</v>
      </c>
      <c r="F106" s="289">
        <v>40</v>
      </c>
      <c r="G106" s="289">
        <v>0</v>
      </c>
      <c r="H106" s="289">
        <v>24</v>
      </c>
      <c r="I106" s="332">
        <f t="shared" si="13"/>
        <v>356</v>
      </c>
      <c r="J106" s="291"/>
      <c r="K106" s="121">
        <f t="shared" si="10"/>
        <v>1</v>
      </c>
      <c r="L106" s="122">
        <f t="shared" si="11"/>
        <v>5.9333333333333336</v>
      </c>
      <c r="M106" s="292"/>
      <c r="N106" s="123"/>
    </row>
    <row r="107" spans="1:14" ht="16.5" customHeight="1" x14ac:dyDescent="0.3">
      <c r="A107" s="117">
        <v>43481</v>
      </c>
      <c r="B107" s="288">
        <v>0.3125</v>
      </c>
      <c r="C107" s="288">
        <v>0.60416666666666663</v>
      </c>
      <c r="D107" s="134">
        <f t="shared" si="12"/>
        <v>7</v>
      </c>
      <c r="E107" s="289">
        <v>0</v>
      </c>
      <c r="F107" s="289">
        <v>40</v>
      </c>
      <c r="G107" s="289">
        <v>0</v>
      </c>
      <c r="H107" s="289">
        <v>24</v>
      </c>
      <c r="I107" s="332">
        <f t="shared" si="13"/>
        <v>356</v>
      </c>
      <c r="J107" s="291"/>
      <c r="K107" s="121">
        <f t="shared" si="10"/>
        <v>1</v>
      </c>
      <c r="L107" s="122">
        <f t="shared" si="11"/>
        <v>5.9333333333333336</v>
      </c>
      <c r="M107" s="292"/>
      <c r="N107" s="123"/>
    </row>
    <row r="108" spans="1:14" ht="16.5" customHeight="1" x14ac:dyDescent="0.3">
      <c r="A108" s="117">
        <v>43482</v>
      </c>
      <c r="B108" s="288">
        <v>0.3125</v>
      </c>
      <c r="C108" s="288">
        <v>0.60416666666666663</v>
      </c>
      <c r="D108" s="124">
        <f t="shared" si="12"/>
        <v>7</v>
      </c>
      <c r="E108" s="289">
        <v>0</v>
      </c>
      <c r="F108" s="289">
        <v>40</v>
      </c>
      <c r="G108" s="289">
        <v>0</v>
      </c>
      <c r="H108" s="289">
        <v>24</v>
      </c>
      <c r="I108" s="330">
        <f t="shared" si="13"/>
        <v>356</v>
      </c>
      <c r="J108" s="291"/>
      <c r="K108" s="121">
        <f t="shared" si="10"/>
        <v>1</v>
      </c>
      <c r="L108" s="122">
        <f t="shared" si="11"/>
        <v>5.9333333333333336</v>
      </c>
      <c r="M108" s="292"/>
      <c r="N108" s="123"/>
    </row>
    <row r="109" spans="1:14" ht="16.5" customHeight="1" thickBot="1" x14ac:dyDescent="0.35">
      <c r="A109" s="125">
        <v>43483</v>
      </c>
      <c r="B109" s="293">
        <v>0.3125</v>
      </c>
      <c r="C109" s="293">
        <v>0.60416666666666663</v>
      </c>
      <c r="D109" s="126">
        <f t="shared" si="12"/>
        <v>7</v>
      </c>
      <c r="E109" s="294">
        <v>0</v>
      </c>
      <c r="F109" s="294">
        <v>40</v>
      </c>
      <c r="G109" s="294">
        <v>0</v>
      </c>
      <c r="H109" s="294">
        <v>24</v>
      </c>
      <c r="I109" s="331">
        <f t="shared" si="13"/>
        <v>356</v>
      </c>
      <c r="J109" s="296"/>
      <c r="K109" s="127">
        <f t="shared" si="10"/>
        <v>1</v>
      </c>
      <c r="L109" s="128">
        <f t="shared" si="11"/>
        <v>5.9333333333333336</v>
      </c>
      <c r="M109" s="297"/>
      <c r="N109" s="129"/>
    </row>
    <row r="110" spans="1:14" s="204" customFormat="1" ht="16.5" customHeight="1" x14ac:dyDescent="0.3">
      <c r="A110" s="130">
        <v>43486</v>
      </c>
      <c r="B110" s="118" t="s">
        <v>11</v>
      </c>
      <c r="C110" s="119"/>
      <c r="D110" s="120"/>
      <c r="E110" s="226"/>
      <c r="F110" s="226"/>
      <c r="G110" s="226"/>
      <c r="H110" s="226"/>
      <c r="I110" s="231"/>
      <c r="J110" s="213" t="s">
        <v>64</v>
      </c>
      <c r="K110" s="131">
        <f t="shared" si="10"/>
        <v>0</v>
      </c>
      <c r="L110" s="132">
        <f t="shared" si="11"/>
        <v>0</v>
      </c>
      <c r="M110" s="218"/>
      <c r="N110" s="133"/>
    </row>
    <row r="111" spans="1:14" ht="16.5" customHeight="1" x14ac:dyDescent="0.3">
      <c r="A111" s="117">
        <v>43487</v>
      </c>
      <c r="B111" s="288">
        <v>0.3125</v>
      </c>
      <c r="C111" s="288">
        <v>0.60416666666666663</v>
      </c>
      <c r="D111" s="134">
        <f t="shared" si="12"/>
        <v>7</v>
      </c>
      <c r="E111" s="289">
        <v>0</v>
      </c>
      <c r="F111" s="289">
        <v>0</v>
      </c>
      <c r="G111" s="289">
        <v>0</v>
      </c>
      <c r="H111" s="289">
        <v>0</v>
      </c>
      <c r="I111" s="332">
        <f>I109</f>
        <v>356</v>
      </c>
      <c r="J111" s="291" t="s">
        <v>9</v>
      </c>
      <c r="K111" s="121">
        <f t="shared" si="10"/>
        <v>1</v>
      </c>
      <c r="L111" s="122">
        <f t="shared" si="11"/>
        <v>5.9333333333333336</v>
      </c>
      <c r="M111" s="292"/>
      <c r="N111" s="133" t="s">
        <v>86</v>
      </c>
    </row>
    <row r="112" spans="1:14" ht="16.5" customHeight="1" x14ac:dyDescent="0.3">
      <c r="A112" s="117">
        <v>43488</v>
      </c>
      <c r="B112" s="288">
        <v>0.3125</v>
      </c>
      <c r="C112" s="288">
        <v>0.60416666666666663</v>
      </c>
      <c r="D112" s="134">
        <f t="shared" si="12"/>
        <v>7</v>
      </c>
      <c r="E112" s="289">
        <v>0</v>
      </c>
      <c r="F112" s="289">
        <v>0</v>
      </c>
      <c r="G112" s="289">
        <v>0</v>
      </c>
      <c r="H112" s="289">
        <v>0</v>
      </c>
      <c r="I112" s="332">
        <f>I111</f>
        <v>356</v>
      </c>
      <c r="J112" s="291" t="s">
        <v>9</v>
      </c>
      <c r="K112" s="121">
        <f t="shared" si="10"/>
        <v>1</v>
      </c>
      <c r="L112" s="122">
        <f t="shared" si="11"/>
        <v>5.9333333333333336</v>
      </c>
      <c r="M112" s="292"/>
      <c r="N112" s="133" t="s">
        <v>86</v>
      </c>
    </row>
    <row r="113" spans="1:14" ht="16.5" customHeight="1" x14ac:dyDescent="0.3">
      <c r="A113" s="117">
        <v>43489</v>
      </c>
      <c r="B113" s="288">
        <v>0.3125</v>
      </c>
      <c r="C113" s="288">
        <v>0.60416666666666663</v>
      </c>
      <c r="D113" s="124">
        <f t="shared" si="12"/>
        <v>7</v>
      </c>
      <c r="E113" s="289">
        <v>0</v>
      </c>
      <c r="F113" s="289">
        <v>0</v>
      </c>
      <c r="G113" s="289">
        <v>0</v>
      </c>
      <c r="H113" s="289">
        <v>0</v>
      </c>
      <c r="I113" s="330">
        <f>I112</f>
        <v>356</v>
      </c>
      <c r="J113" s="291" t="s">
        <v>9</v>
      </c>
      <c r="K113" s="121">
        <f t="shared" si="10"/>
        <v>1</v>
      </c>
      <c r="L113" s="122">
        <f t="shared" si="11"/>
        <v>5.9333333333333336</v>
      </c>
      <c r="M113" s="292"/>
      <c r="N113" s="133" t="s">
        <v>86</v>
      </c>
    </row>
    <row r="114" spans="1:14" ht="16.5" customHeight="1" thickBot="1" x14ac:dyDescent="0.35">
      <c r="A114" s="125">
        <v>43490</v>
      </c>
      <c r="B114" s="293">
        <v>0.3125</v>
      </c>
      <c r="C114" s="293">
        <v>0.60416666666666663</v>
      </c>
      <c r="D114" s="126">
        <f t="shared" si="12"/>
        <v>7</v>
      </c>
      <c r="E114" s="294">
        <v>0</v>
      </c>
      <c r="F114" s="294">
        <v>0</v>
      </c>
      <c r="G114" s="294">
        <v>0</v>
      </c>
      <c r="H114" s="294">
        <v>0</v>
      </c>
      <c r="I114" s="331">
        <f>I113</f>
        <v>356</v>
      </c>
      <c r="J114" s="296" t="s">
        <v>20</v>
      </c>
      <c r="K114" s="127">
        <f t="shared" si="10"/>
        <v>1</v>
      </c>
      <c r="L114" s="128">
        <f t="shared" si="11"/>
        <v>5.9333333333333336</v>
      </c>
      <c r="M114" s="297"/>
      <c r="N114" s="123" t="s">
        <v>14</v>
      </c>
    </row>
    <row r="115" spans="1:14" ht="16.5" customHeight="1" x14ac:dyDescent="0.3">
      <c r="A115" s="135">
        <v>43493</v>
      </c>
      <c r="B115" s="288">
        <v>0.3125</v>
      </c>
      <c r="C115" s="288">
        <v>0.60416666666666663</v>
      </c>
      <c r="D115" s="134">
        <f t="shared" si="12"/>
        <v>7</v>
      </c>
      <c r="E115" s="289">
        <v>0</v>
      </c>
      <c r="F115" s="289">
        <v>40</v>
      </c>
      <c r="G115" s="289">
        <v>0</v>
      </c>
      <c r="H115" s="289">
        <v>24</v>
      </c>
      <c r="I115" s="332">
        <f t="shared" si="13"/>
        <v>356</v>
      </c>
      <c r="J115" s="291"/>
      <c r="K115" s="136">
        <f t="shared" si="10"/>
        <v>1</v>
      </c>
      <c r="L115" s="137">
        <f t="shared" si="11"/>
        <v>5.9333333333333336</v>
      </c>
      <c r="M115" s="292"/>
      <c r="N115" s="138"/>
    </row>
    <row r="116" spans="1:14" ht="16.5" customHeight="1" x14ac:dyDescent="0.3">
      <c r="A116" s="130">
        <v>43494</v>
      </c>
      <c r="B116" s="288">
        <v>0.3125</v>
      </c>
      <c r="C116" s="288">
        <v>0.60416666666666663</v>
      </c>
      <c r="D116" s="134">
        <f t="shared" si="12"/>
        <v>7</v>
      </c>
      <c r="E116" s="289">
        <v>0</v>
      </c>
      <c r="F116" s="289">
        <v>40</v>
      </c>
      <c r="G116" s="289">
        <v>0</v>
      </c>
      <c r="H116" s="289">
        <v>24</v>
      </c>
      <c r="I116" s="332">
        <f t="shared" si="13"/>
        <v>356</v>
      </c>
      <c r="J116" s="291"/>
      <c r="K116" s="131">
        <f t="shared" si="10"/>
        <v>1</v>
      </c>
      <c r="L116" s="132">
        <f t="shared" si="11"/>
        <v>5.9333333333333336</v>
      </c>
      <c r="M116" s="292"/>
      <c r="N116" s="133"/>
    </row>
    <row r="117" spans="1:14" ht="16.5" customHeight="1" x14ac:dyDescent="0.3">
      <c r="A117" s="130">
        <v>43495</v>
      </c>
      <c r="B117" s="288">
        <v>0.3125</v>
      </c>
      <c r="C117" s="288">
        <v>0.60416666666666663</v>
      </c>
      <c r="D117" s="124">
        <f t="shared" si="12"/>
        <v>7</v>
      </c>
      <c r="E117" s="289">
        <v>0</v>
      </c>
      <c r="F117" s="289">
        <v>40</v>
      </c>
      <c r="G117" s="289">
        <v>0</v>
      </c>
      <c r="H117" s="289">
        <v>24</v>
      </c>
      <c r="I117" s="330">
        <f t="shared" si="13"/>
        <v>356</v>
      </c>
      <c r="J117" s="291"/>
      <c r="K117" s="131">
        <f t="shared" si="10"/>
        <v>1</v>
      </c>
      <c r="L117" s="132">
        <f t="shared" si="11"/>
        <v>5.9333333333333336</v>
      </c>
      <c r="M117" s="292"/>
      <c r="N117" s="133"/>
    </row>
    <row r="118" spans="1:14" ht="16.5" customHeight="1" x14ac:dyDescent="0.3">
      <c r="A118" s="117">
        <v>43496</v>
      </c>
      <c r="B118" s="288">
        <v>0.3125</v>
      </c>
      <c r="C118" s="288">
        <v>0.60416666666666663</v>
      </c>
      <c r="D118" s="134">
        <f t="shared" si="12"/>
        <v>7</v>
      </c>
      <c r="E118" s="289">
        <v>0</v>
      </c>
      <c r="F118" s="289">
        <v>40</v>
      </c>
      <c r="G118" s="289">
        <v>0</v>
      </c>
      <c r="H118" s="289">
        <v>24</v>
      </c>
      <c r="I118" s="332">
        <f t="shared" si="13"/>
        <v>356</v>
      </c>
      <c r="J118" s="291"/>
      <c r="K118" s="121">
        <f t="shared" si="10"/>
        <v>1</v>
      </c>
      <c r="L118" s="122">
        <f t="shared" si="11"/>
        <v>5.9333333333333336</v>
      </c>
      <c r="M118" s="292"/>
      <c r="N118" s="123"/>
    </row>
    <row r="119" spans="1:14" ht="16.5" customHeight="1" thickBot="1" x14ac:dyDescent="0.35">
      <c r="A119" s="139">
        <v>43497</v>
      </c>
      <c r="B119" s="293">
        <v>0.3125</v>
      </c>
      <c r="C119" s="293">
        <v>0.60416666666666663</v>
      </c>
      <c r="D119" s="140">
        <f t="shared" si="12"/>
        <v>7</v>
      </c>
      <c r="E119" s="294">
        <v>0</v>
      </c>
      <c r="F119" s="294">
        <v>40</v>
      </c>
      <c r="G119" s="294">
        <v>0</v>
      </c>
      <c r="H119" s="294">
        <v>24</v>
      </c>
      <c r="I119" s="333">
        <f t="shared" si="13"/>
        <v>356</v>
      </c>
      <c r="J119" s="296"/>
      <c r="K119" s="141">
        <f t="shared" si="10"/>
        <v>1</v>
      </c>
      <c r="L119" s="142">
        <f t="shared" si="11"/>
        <v>5.9333333333333336</v>
      </c>
      <c r="M119" s="297"/>
      <c r="N119" s="143"/>
    </row>
    <row r="120" spans="1:14" ht="16.5" customHeight="1" x14ac:dyDescent="0.3">
      <c r="A120" s="144">
        <v>43500</v>
      </c>
      <c r="B120" s="288">
        <v>0.3125</v>
      </c>
      <c r="C120" s="288">
        <v>0.60416666666666663</v>
      </c>
      <c r="D120" s="145">
        <f t="shared" si="12"/>
        <v>7</v>
      </c>
      <c r="E120" s="289">
        <v>0</v>
      </c>
      <c r="F120" s="289">
        <v>40</v>
      </c>
      <c r="G120" s="289">
        <v>0</v>
      </c>
      <c r="H120" s="289">
        <v>24</v>
      </c>
      <c r="I120" s="334">
        <f t="shared" si="13"/>
        <v>356</v>
      </c>
      <c r="J120" s="291"/>
      <c r="K120" s="146">
        <f t="shared" si="10"/>
        <v>1</v>
      </c>
      <c r="L120" s="147">
        <f t="shared" si="11"/>
        <v>5.9333333333333336</v>
      </c>
      <c r="M120" s="292"/>
      <c r="N120" s="148"/>
    </row>
    <row r="121" spans="1:14" ht="16.5" customHeight="1" x14ac:dyDescent="0.3">
      <c r="A121" s="144">
        <v>43501</v>
      </c>
      <c r="B121" s="288">
        <v>0.3125</v>
      </c>
      <c r="C121" s="288">
        <v>0.60416666666666663</v>
      </c>
      <c r="D121" s="145">
        <f t="shared" si="12"/>
        <v>7</v>
      </c>
      <c r="E121" s="289">
        <v>0</v>
      </c>
      <c r="F121" s="289">
        <v>40</v>
      </c>
      <c r="G121" s="289">
        <v>0</v>
      </c>
      <c r="H121" s="289">
        <v>24</v>
      </c>
      <c r="I121" s="334">
        <f t="shared" si="13"/>
        <v>356</v>
      </c>
      <c r="J121" s="291"/>
      <c r="K121" s="146">
        <f t="shared" si="10"/>
        <v>1</v>
      </c>
      <c r="L121" s="147">
        <f t="shared" si="11"/>
        <v>5.9333333333333336</v>
      </c>
      <c r="M121" s="292"/>
      <c r="N121" s="148"/>
    </row>
    <row r="122" spans="1:14" ht="16.5" customHeight="1" x14ac:dyDescent="0.3">
      <c r="A122" s="144">
        <v>43502</v>
      </c>
      <c r="B122" s="288">
        <v>0.3125</v>
      </c>
      <c r="C122" s="288">
        <v>0.60416666666666663</v>
      </c>
      <c r="D122" s="145">
        <f t="shared" si="12"/>
        <v>7</v>
      </c>
      <c r="E122" s="289">
        <v>0</v>
      </c>
      <c r="F122" s="289">
        <v>40</v>
      </c>
      <c r="G122" s="289">
        <v>0</v>
      </c>
      <c r="H122" s="289">
        <v>24</v>
      </c>
      <c r="I122" s="334">
        <f t="shared" si="13"/>
        <v>356</v>
      </c>
      <c r="J122" s="291"/>
      <c r="K122" s="146">
        <f t="shared" si="10"/>
        <v>1</v>
      </c>
      <c r="L122" s="147">
        <f t="shared" si="11"/>
        <v>5.9333333333333336</v>
      </c>
      <c r="M122" s="292"/>
      <c r="N122" s="148"/>
    </row>
    <row r="123" spans="1:14" ht="16.5" customHeight="1" x14ac:dyDescent="0.3">
      <c r="A123" s="144">
        <v>43503</v>
      </c>
      <c r="B123" s="288">
        <v>0.3125</v>
      </c>
      <c r="C123" s="288">
        <v>0.60416666666666663</v>
      </c>
      <c r="D123" s="145">
        <f t="shared" si="12"/>
        <v>7</v>
      </c>
      <c r="E123" s="289">
        <v>0</v>
      </c>
      <c r="F123" s="289">
        <v>40</v>
      </c>
      <c r="G123" s="289">
        <v>0</v>
      </c>
      <c r="H123" s="289">
        <v>24</v>
      </c>
      <c r="I123" s="334">
        <f t="shared" si="13"/>
        <v>356</v>
      </c>
      <c r="J123" s="291"/>
      <c r="K123" s="146">
        <f t="shared" si="10"/>
        <v>1</v>
      </c>
      <c r="L123" s="147">
        <f t="shared" si="11"/>
        <v>5.9333333333333336</v>
      </c>
      <c r="M123" s="292"/>
      <c r="N123" s="148"/>
    </row>
    <row r="124" spans="1:14" ht="16.5" customHeight="1" thickBot="1" x14ac:dyDescent="0.35">
      <c r="A124" s="139">
        <v>43504</v>
      </c>
      <c r="B124" s="293">
        <v>0.3125</v>
      </c>
      <c r="C124" s="293">
        <v>0.60416666666666663</v>
      </c>
      <c r="D124" s="140">
        <f t="shared" si="12"/>
        <v>7</v>
      </c>
      <c r="E124" s="294">
        <v>0</v>
      </c>
      <c r="F124" s="294">
        <v>40</v>
      </c>
      <c r="G124" s="294">
        <v>0</v>
      </c>
      <c r="H124" s="294">
        <v>24</v>
      </c>
      <c r="I124" s="333">
        <f t="shared" si="13"/>
        <v>356</v>
      </c>
      <c r="J124" s="296"/>
      <c r="K124" s="141">
        <f t="shared" si="10"/>
        <v>1</v>
      </c>
      <c r="L124" s="142">
        <f t="shared" si="11"/>
        <v>5.9333333333333336</v>
      </c>
      <c r="M124" s="297"/>
      <c r="N124" s="143"/>
    </row>
    <row r="125" spans="1:14" ht="16.5" customHeight="1" x14ac:dyDescent="0.3">
      <c r="A125" s="149">
        <v>43507</v>
      </c>
      <c r="B125" s="288">
        <v>0.3125</v>
      </c>
      <c r="C125" s="288">
        <v>0.60416666666666663</v>
      </c>
      <c r="D125" s="145">
        <f t="shared" si="12"/>
        <v>7</v>
      </c>
      <c r="E125" s="289">
        <v>0</v>
      </c>
      <c r="F125" s="289">
        <v>40</v>
      </c>
      <c r="G125" s="289">
        <v>0</v>
      </c>
      <c r="H125" s="289">
        <v>24</v>
      </c>
      <c r="I125" s="334">
        <f t="shared" si="13"/>
        <v>356</v>
      </c>
      <c r="J125" s="291"/>
      <c r="K125" s="150">
        <f t="shared" si="10"/>
        <v>1</v>
      </c>
      <c r="L125" s="151">
        <f t="shared" si="11"/>
        <v>5.9333333333333336</v>
      </c>
      <c r="M125" s="292"/>
      <c r="N125" s="152"/>
    </row>
    <row r="126" spans="1:14" ht="15" x14ac:dyDescent="0.3">
      <c r="A126" s="144">
        <v>43508</v>
      </c>
      <c r="B126" s="288">
        <v>0.3125</v>
      </c>
      <c r="C126" s="288">
        <v>0.60416666666666663</v>
      </c>
      <c r="D126" s="145">
        <f t="shared" si="12"/>
        <v>7</v>
      </c>
      <c r="E126" s="289">
        <v>0</v>
      </c>
      <c r="F126" s="289">
        <v>40</v>
      </c>
      <c r="G126" s="289">
        <v>0</v>
      </c>
      <c r="H126" s="289">
        <v>24</v>
      </c>
      <c r="I126" s="334">
        <f t="shared" si="13"/>
        <v>356</v>
      </c>
      <c r="J126" s="291"/>
      <c r="K126" s="146">
        <f t="shared" si="10"/>
        <v>1</v>
      </c>
      <c r="L126" s="147">
        <f t="shared" si="11"/>
        <v>5.9333333333333336</v>
      </c>
      <c r="M126" s="292"/>
      <c r="N126" s="148"/>
    </row>
    <row r="127" spans="1:14" ht="15" x14ac:dyDescent="0.3">
      <c r="A127" s="144">
        <v>43509</v>
      </c>
      <c r="B127" s="288">
        <v>0.3125</v>
      </c>
      <c r="C127" s="288">
        <v>0.60416666666666663</v>
      </c>
      <c r="D127" s="145">
        <f t="shared" si="12"/>
        <v>7</v>
      </c>
      <c r="E127" s="289">
        <v>0</v>
      </c>
      <c r="F127" s="289">
        <v>40</v>
      </c>
      <c r="G127" s="289">
        <v>0</v>
      </c>
      <c r="H127" s="289">
        <v>24</v>
      </c>
      <c r="I127" s="334">
        <f t="shared" si="13"/>
        <v>356</v>
      </c>
      <c r="J127" s="291"/>
      <c r="K127" s="146">
        <f t="shared" si="10"/>
        <v>1</v>
      </c>
      <c r="L127" s="147">
        <f t="shared" si="11"/>
        <v>5.9333333333333336</v>
      </c>
      <c r="M127" s="292"/>
      <c r="N127" s="148"/>
    </row>
    <row r="128" spans="1:14" ht="16.5" customHeight="1" x14ac:dyDescent="0.3">
      <c r="A128" s="144">
        <v>43510</v>
      </c>
      <c r="B128" s="288">
        <v>0.3125</v>
      </c>
      <c r="C128" s="288">
        <v>0.60416666666666663</v>
      </c>
      <c r="D128" s="145">
        <f t="shared" si="12"/>
        <v>7</v>
      </c>
      <c r="E128" s="289">
        <v>0</v>
      </c>
      <c r="F128" s="289">
        <v>40</v>
      </c>
      <c r="G128" s="289">
        <v>0</v>
      </c>
      <c r="H128" s="289">
        <v>24</v>
      </c>
      <c r="I128" s="334">
        <f t="shared" si="13"/>
        <v>356</v>
      </c>
      <c r="J128" s="291"/>
      <c r="K128" s="146">
        <f t="shared" si="10"/>
        <v>1</v>
      </c>
      <c r="L128" s="147">
        <f t="shared" si="11"/>
        <v>5.9333333333333336</v>
      </c>
      <c r="M128" s="292"/>
      <c r="N128" s="148"/>
    </row>
    <row r="129" spans="1:14" ht="16.5" customHeight="1" thickBot="1" x14ac:dyDescent="0.35">
      <c r="A129" s="335">
        <v>43511</v>
      </c>
      <c r="B129" s="336"/>
      <c r="C129" s="336"/>
      <c r="D129" s="337">
        <f t="shared" si="12"/>
        <v>0</v>
      </c>
      <c r="E129" s="338"/>
      <c r="F129" s="338"/>
      <c r="G129" s="338"/>
      <c r="H129" s="338"/>
      <c r="I129" s="339">
        <f t="shared" si="13"/>
        <v>0</v>
      </c>
      <c r="J129" s="377" t="s">
        <v>53</v>
      </c>
      <c r="K129" s="340">
        <f t="shared" si="10"/>
        <v>0</v>
      </c>
      <c r="L129" s="341">
        <f t="shared" si="11"/>
        <v>0</v>
      </c>
      <c r="M129" s="342"/>
      <c r="N129" s="268"/>
    </row>
    <row r="130" spans="1:14" ht="15" x14ac:dyDescent="0.3">
      <c r="A130" s="343">
        <v>43514</v>
      </c>
      <c r="B130" s="344" t="s">
        <v>11</v>
      </c>
      <c r="C130" s="344"/>
      <c r="D130" s="344"/>
      <c r="E130" s="344"/>
      <c r="F130" s="344"/>
      <c r="G130" s="344"/>
      <c r="H130" s="344"/>
      <c r="I130" s="344"/>
      <c r="J130" s="311" t="s">
        <v>46</v>
      </c>
      <c r="K130" s="153">
        <f t="shared" si="10"/>
        <v>0</v>
      </c>
      <c r="L130" s="154">
        <f t="shared" si="11"/>
        <v>0</v>
      </c>
      <c r="M130" s="312"/>
      <c r="N130" s="265"/>
    </row>
    <row r="131" spans="1:14" ht="16.5" customHeight="1" x14ac:dyDescent="0.3">
      <c r="A131" s="345">
        <v>43515</v>
      </c>
      <c r="B131" s="346" t="s">
        <v>11</v>
      </c>
      <c r="C131" s="346"/>
      <c r="D131" s="346"/>
      <c r="E131" s="346"/>
      <c r="F131" s="346"/>
      <c r="G131" s="346"/>
      <c r="H131" s="346"/>
      <c r="I131" s="346"/>
      <c r="J131" s="291" t="s">
        <v>46</v>
      </c>
      <c r="K131" s="146">
        <f t="shared" si="10"/>
        <v>0</v>
      </c>
      <c r="L131" s="147">
        <f t="shared" si="11"/>
        <v>0</v>
      </c>
      <c r="M131" s="292"/>
      <c r="N131" s="266"/>
    </row>
    <row r="132" spans="1:14" ht="16.5" customHeight="1" x14ac:dyDescent="0.3">
      <c r="A132" s="345">
        <v>43516</v>
      </c>
      <c r="B132" s="346" t="s">
        <v>11</v>
      </c>
      <c r="C132" s="346"/>
      <c r="D132" s="346"/>
      <c r="E132" s="346"/>
      <c r="F132" s="346"/>
      <c r="G132" s="346"/>
      <c r="H132" s="346"/>
      <c r="I132" s="346"/>
      <c r="J132" s="314" t="s">
        <v>46</v>
      </c>
      <c r="K132" s="146">
        <f t="shared" si="10"/>
        <v>0</v>
      </c>
      <c r="L132" s="147">
        <f t="shared" si="11"/>
        <v>0</v>
      </c>
      <c r="M132" s="315"/>
      <c r="N132" s="266"/>
    </row>
    <row r="133" spans="1:14" ht="16.5" customHeight="1" x14ac:dyDescent="0.3">
      <c r="A133" s="345">
        <v>43517</v>
      </c>
      <c r="B133" s="346" t="s">
        <v>11</v>
      </c>
      <c r="C133" s="346"/>
      <c r="D133" s="346"/>
      <c r="E133" s="346"/>
      <c r="F133" s="346"/>
      <c r="G133" s="346"/>
      <c r="H133" s="346"/>
      <c r="I133" s="346"/>
      <c r="J133" s="314" t="s">
        <v>46</v>
      </c>
      <c r="K133" s="146">
        <f t="shared" si="10"/>
        <v>0</v>
      </c>
      <c r="L133" s="147">
        <f t="shared" si="11"/>
        <v>0</v>
      </c>
      <c r="M133" s="315"/>
      <c r="N133" s="266"/>
    </row>
    <row r="134" spans="1:14" ht="16.5" customHeight="1" thickBot="1" x14ac:dyDescent="0.35">
      <c r="A134" s="347">
        <v>43518</v>
      </c>
      <c r="B134" s="348" t="s">
        <v>11</v>
      </c>
      <c r="C134" s="348"/>
      <c r="D134" s="348"/>
      <c r="E134" s="348"/>
      <c r="F134" s="348"/>
      <c r="G134" s="348"/>
      <c r="H134" s="348"/>
      <c r="I134" s="348"/>
      <c r="J134" s="349" t="s">
        <v>46</v>
      </c>
      <c r="K134" s="141">
        <f t="shared" si="10"/>
        <v>0</v>
      </c>
      <c r="L134" s="142">
        <f t="shared" si="11"/>
        <v>0</v>
      </c>
      <c r="M134" s="328"/>
      <c r="N134" s="267"/>
    </row>
    <row r="135" spans="1:14" ht="16.5" customHeight="1" x14ac:dyDescent="0.25">
      <c r="A135" s="149">
        <v>43521</v>
      </c>
      <c r="B135" s="317">
        <v>0.3125</v>
      </c>
      <c r="C135" s="317">
        <v>0.60416666666666663</v>
      </c>
      <c r="D135" s="350">
        <f t="shared" ref="D135:D169" si="14">MAX((INT((C135-B135)*1440)/60),0)</f>
        <v>7</v>
      </c>
      <c r="E135" s="319">
        <v>0</v>
      </c>
      <c r="F135" s="319">
        <v>40</v>
      </c>
      <c r="G135" s="319">
        <v>0</v>
      </c>
      <c r="H135" s="319">
        <v>24</v>
      </c>
      <c r="I135" s="351">
        <f t="shared" si="13"/>
        <v>356</v>
      </c>
      <c r="J135" s="378"/>
      <c r="K135" s="150">
        <f t="shared" si="10"/>
        <v>1</v>
      </c>
      <c r="L135" s="151">
        <f t="shared" si="11"/>
        <v>5.9333333333333336</v>
      </c>
      <c r="M135" s="321"/>
      <c r="N135" s="152"/>
    </row>
    <row r="136" spans="1:14" ht="16.5" customHeight="1" x14ac:dyDescent="0.25">
      <c r="A136" s="144">
        <v>43522</v>
      </c>
      <c r="B136" s="288">
        <v>0.3125</v>
      </c>
      <c r="C136" s="288">
        <v>0.60416666666666663</v>
      </c>
      <c r="D136" s="145">
        <f t="shared" si="14"/>
        <v>7</v>
      </c>
      <c r="E136" s="289">
        <v>0</v>
      </c>
      <c r="F136" s="289">
        <v>40</v>
      </c>
      <c r="G136" s="289">
        <v>0</v>
      </c>
      <c r="H136" s="289">
        <v>24</v>
      </c>
      <c r="I136" s="334">
        <f t="shared" si="13"/>
        <v>356</v>
      </c>
      <c r="J136" s="291"/>
      <c r="K136" s="146">
        <f t="shared" si="10"/>
        <v>1</v>
      </c>
      <c r="L136" s="147">
        <f t="shared" si="11"/>
        <v>5.9333333333333336</v>
      </c>
      <c r="M136" s="292"/>
      <c r="N136" s="148"/>
    </row>
    <row r="137" spans="1:14" ht="16.5" customHeight="1" x14ac:dyDescent="0.25">
      <c r="A137" s="144">
        <v>43523</v>
      </c>
      <c r="B137" s="288">
        <v>0.3125</v>
      </c>
      <c r="C137" s="288">
        <v>0.60416666666666663</v>
      </c>
      <c r="D137" s="145">
        <f t="shared" si="14"/>
        <v>7</v>
      </c>
      <c r="E137" s="289">
        <v>0</v>
      </c>
      <c r="F137" s="289">
        <v>40</v>
      </c>
      <c r="G137" s="289">
        <v>0</v>
      </c>
      <c r="H137" s="289">
        <v>24</v>
      </c>
      <c r="I137" s="334">
        <f t="shared" si="13"/>
        <v>356</v>
      </c>
      <c r="J137" s="291"/>
      <c r="K137" s="146">
        <f t="shared" si="10"/>
        <v>1</v>
      </c>
      <c r="L137" s="147">
        <f t="shared" si="11"/>
        <v>5.9333333333333336</v>
      </c>
      <c r="M137" s="292"/>
      <c r="N137" s="148"/>
    </row>
    <row r="138" spans="1:14" ht="16.5" customHeight="1" x14ac:dyDescent="0.25">
      <c r="A138" s="144">
        <v>43524</v>
      </c>
      <c r="B138" s="288">
        <v>0.3125</v>
      </c>
      <c r="C138" s="288">
        <v>0.60416666666666663</v>
      </c>
      <c r="D138" s="145">
        <f t="shared" si="14"/>
        <v>7</v>
      </c>
      <c r="E138" s="289">
        <v>0</v>
      </c>
      <c r="F138" s="289">
        <v>40</v>
      </c>
      <c r="G138" s="289">
        <v>0</v>
      </c>
      <c r="H138" s="289">
        <v>24</v>
      </c>
      <c r="I138" s="334">
        <f t="shared" si="13"/>
        <v>356</v>
      </c>
      <c r="J138" s="291"/>
      <c r="K138" s="146">
        <f t="shared" ref="K138:K201" si="15">IF(I138+M138&gt;0,1,0)</f>
        <v>1</v>
      </c>
      <c r="L138" s="147">
        <f t="shared" si="11"/>
        <v>5.9333333333333336</v>
      </c>
      <c r="M138" s="292"/>
      <c r="N138" s="148"/>
    </row>
    <row r="139" spans="1:14" ht="16.5" customHeight="1" thickBot="1" x14ac:dyDescent="0.3">
      <c r="A139" s="139">
        <v>43525</v>
      </c>
      <c r="B139" s="293">
        <v>0.3125</v>
      </c>
      <c r="C139" s="293">
        <v>0.60416666666666663</v>
      </c>
      <c r="D139" s="140">
        <f t="shared" si="14"/>
        <v>7</v>
      </c>
      <c r="E139" s="294">
        <v>0</v>
      </c>
      <c r="F139" s="294">
        <v>40</v>
      </c>
      <c r="G139" s="294">
        <v>0</v>
      </c>
      <c r="H139" s="294">
        <v>24</v>
      </c>
      <c r="I139" s="333">
        <f t="shared" si="13"/>
        <v>356</v>
      </c>
      <c r="J139" s="296"/>
      <c r="K139" s="141">
        <f t="shared" si="15"/>
        <v>1</v>
      </c>
      <c r="L139" s="142">
        <f t="shared" si="11"/>
        <v>5.9333333333333336</v>
      </c>
      <c r="M139" s="297"/>
      <c r="N139" s="143"/>
    </row>
    <row r="140" spans="1:14" ht="16.5" customHeight="1" x14ac:dyDescent="0.25">
      <c r="A140" s="155">
        <v>43528</v>
      </c>
      <c r="B140" s="288">
        <v>0.3125</v>
      </c>
      <c r="C140" s="288">
        <v>0.60416666666666663</v>
      </c>
      <c r="D140" s="156">
        <f t="shared" si="14"/>
        <v>7</v>
      </c>
      <c r="E140" s="289">
        <v>0</v>
      </c>
      <c r="F140" s="289">
        <v>40</v>
      </c>
      <c r="G140" s="289">
        <v>0</v>
      </c>
      <c r="H140" s="289">
        <v>24</v>
      </c>
      <c r="I140" s="352">
        <f t="shared" si="13"/>
        <v>356</v>
      </c>
      <c r="J140" s="291"/>
      <c r="K140" s="157">
        <f t="shared" si="15"/>
        <v>1</v>
      </c>
      <c r="L140" s="158">
        <f t="shared" si="11"/>
        <v>5.9333333333333336</v>
      </c>
      <c r="M140" s="292"/>
      <c r="N140" s="159"/>
    </row>
    <row r="141" spans="1:14" ht="16.5" customHeight="1" x14ac:dyDescent="0.25">
      <c r="A141" s="155">
        <v>43529</v>
      </c>
      <c r="B141" s="288">
        <v>0.3125</v>
      </c>
      <c r="C141" s="288">
        <v>0.60416666666666663</v>
      </c>
      <c r="D141" s="156">
        <f t="shared" si="14"/>
        <v>7</v>
      </c>
      <c r="E141" s="289">
        <v>0</v>
      </c>
      <c r="F141" s="289">
        <v>40</v>
      </c>
      <c r="G141" s="289">
        <v>0</v>
      </c>
      <c r="H141" s="289">
        <v>24</v>
      </c>
      <c r="I141" s="352">
        <f t="shared" si="13"/>
        <v>356</v>
      </c>
      <c r="J141" s="291"/>
      <c r="K141" s="157">
        <f t="shared" si="15"/>
        <v>1</v>
      </c>
      <c r="L141" s="158">
        <f t="shared" si="11"/>
        <v>5.9333333333333336</v>
      </c>
      <c r="M141" s="292"/>
      <c r="N141" s="159"/>
    </row>
    <row r="142" spans="1:14" ht="16.5" customHeight="1" x14ac:dyDescent="0.25">
      <c r="A142" s="155">
        <v>43530</v>
      </c>
      <c r="B142" s="288">
        <v>0.3125</v>
      </c>
      <c r="C142" s="288">
        <v>0.60416666666666663</v>
      </c>
      <c r="D142" s="156">
        <f t="shared" si="14"/>
        <v>7</v>
      </c>
      <c r="E142" s="289">
        <v>0</v>
      </c>
      <c r="F142" s="289">
        <v>40</v>
      </c>
      <c r="G142" s="289">
        <v>0</v>
      </c>
      <c r="H142" s="289">
        <v>24</v>
      </c>
      <c r="I142" s="352">
        <f t="shared" si="13"/>
        <v>356</v>
      </c>
      <c r="J142" s="291"/>
      <c r="K142" s="157">
        <f t="shared" si="15"/>
        <v>1</v>
      </c>
      <c r="L142" s="158">
        <f t="shared" ref="L142:L205" si="16">I142/60</f>
        <v>5.9333333333333336</v>
      </c>
      <c r="M142" s="292"/>
      <c r="N142" s="159"/>
    </row>
    <row r="143" spans="1:14" ht="16.5" customHeight="1" x14ac:dyDescent="0.25">
      <c r="A143" s="155">
        <v>43531</v>
      </c>
      <c r="B143" s="288">
        <v>0.3125</v>
      </c>
      <c r="C143" s="288">
        <v>0.60416666666666663</v>
      </c>
      <c r="D143" s="156">
        <f t="shared" si="14"/>
        <v>7</v>
      </c>
      <c r="E143" s="289">
        <v>0</v>
      </c>
      <c r="F143" s="289">
        <v>40</v>
      </c>
      <c r="G143" s="289">
        <v>0</v>
      </c>
      <c r="H143" s="289">
        <v>24</v>
      </c>
      <c r="I143" s="352">
        <f t="shared" si="13"/>
        <v>356</v>
      </c>
      <c r="J143" s="291"/>
      <c r="K143" s="157">
        <f t="shared" si="15"/>
        <v>1</v>
      </c>
      <c r="L143" s="158">
        <f t="shared" si="16"/>
        <v>5.9333333333333336</v>
      </c>
      <c r="M143" s="292"/>
      <c r="N143" s="159"/>
    </row>
    <row r="144" spans="1:14" ht="16.5" customHeight="1" thickBot="1" x14ac:dyDescent="0.3">
      <c r="A144" s="160">
        <v>43532</v>
      </c>
      <c r="B144" s="293">
        <v>0.3125</v>
      </c>
      <c r="C144" s="293">
        <v>0.60416666666666663</v>
      </c>
      <c r="D144" s="161">
        <f t="shared" si="14"/>
        <v>7</v>
      </c>
      <c r="E144" s="294">
        <v>0</v>
      </c>
      <c r="F144" s="294">
        <v>40</v>
      </c>
      <c r="G144" s="294">
        <v>0</v>
      </c>
      <c r="H144" s="294">
        <v>24</v>
      </c>
      <c r="I144" s="353">
        <f t="shared" si="13"/>
        <v>356</v>
      </c>
      <c r="J144" s="296"/>
      <c r="K144" s="162">
        <f t="shared" si="15"/>
        <v>1</v>
      </c>
      <c r="L144" s="163">
        <f t="shared" si="16"/>
        <v>5.9333333333333336</v>
      </c>
      <c r="M144" s="297"/>
      <c r="N144" s="164"/>
    </row>
    <row r="145" spans="1:14" ht="16.5" customHeight="1" x14ac:dyDescent="0.25">
      <c r="A145" s="165">
        <v>43535</v>
      </c>
      <c r="B145" s="288">
        <v>0.3125</v>
      </c>
      <c r="C145" s="288">
        <v>0.60416666666666663</v>
      </c>
      <c r="D145" s="156">
        <f t="shared" si="14"/>
        <v>7</v>
      </c>
      <c r="E145" s="289">
        <v>0</v>
      </c>
      <c r="F145" s="289">
        <v>40</v>
      </c>
      <c r="G145" s="289">
        <v>0</v>
      </c>
      <c r="H145" s="289">
        <v>24</v>
      </c>
      <c r="I145" s="352">
        <f t="shared" si="13"/>
        <v>356</v>
      </c>
      <c r="J145" s="291"/>
      <c r="K145" s="166">
        <f t="shared" si="15"/>
        <v>1</v>
      </c>
      <c r="L145" s="167">
        <f t="shared" si="16"/>
        <v>5.9333333333333336</v>
      </c>
      <c r="M145" s="292"/>
      <c r="N145" s="168"/>
    </row>
    <row r="146" spans="1:14" ht="16.5" customHeight="1" x14ac:dyDescent="0.25">
      <c r="A146" s="155">
        <v>43536</v>
      </c>
      <c r="B146" s="288">
        <v>0.3125</v>
      </c>
      <c r="C146" s="288">
        <v>0.60416666666666663</v>
      </c>
      <c r="D146" s="156">
        <f t="shared" si="14"/>
        <v>7</v>
      </c>
      <c r="E146" s="289">
        <v>0</v>
      </c>
      <c r="F146" s="289">
        <v>40</v>
      </c>
      <c r="G146" s="289">
        <v>0</v>
      </c>
      <c r="H146" s="289">
        <v>24</v>
      </c>
      <c r="I146" s="352">
        <f t="shared" si="13"/>
        <v>356</v>
      </c>
      <c r="J146" s="291"/>
      <c r="K146" s="157">
        <f t="shared" si="15"/>
        <v>1</v>
      </c>
      <c r="L146" s="158">
        <f t="shared" si="16"/>
        <v>5.9333333333333336</v>
      </c>
      <c r="M146" s="292"/>
      <c r="N146" s="159"/>
    </row>
    <row r="147" spans="1:14" ht="16.5" customHeight="1" x14ac:dyDescent="0.25">
      <c r="A147" s="155">
        <v>43537</v>
      </c>
      <c r="B147" s="288">
        <v>0.3125</v>
      </c>
      <c r="C147" s="288">
        <v>0.60416666666666663</v>
      </c>
      <c r="D147" s="156">
        <f t="shared" si="14"/>
        <v>7</v>
      </c>
      <c r="E147" s="289">
        <v>0</v>
      </c>
      <c r="F147" s="289">
        <v>40</v>
      </c>
      <c r="G147" s="289">
        <v>0</v>
      </c>
      <c r="H147" s="289">
        <v>24</v>
      </c>
      <c r="I147" s="352">
        <f t="shared" si="13"/>
        <v>356</v>
      </c>
      <c r="J147" s="291"/>
      <c r="K147" s="157">
        <f t="shared" si="15"/>
        <v>1</v>
      </c>
      <c r="L147" s="158">
        <f t="shared" si="16"/>
        <v>5.9333333333333336</v>
      </c>
      <c r="M147" s="292"/>
      <c r="N147" s="159"/>
    </row>
    <row r="148" spans="1:14" ht="16.5" customHeight="1" x14ac:dyDescent="0.25">
      <c r="A148" s="155">
        <v>43538</v>
      </c>
      <c r="B148" s="288">
        <v>0.3125</v>
      </c>
      <c r="C148" s="288">
        <v>0.60416666666666663</v>
      </c>
      <c r="D148" s="156">
        <f t="shared" si="14"/>
        <v>7</v>
      </c>
      <c r="E148" s="289">
        <v>0</v>
      </c>
      <c r="F148" s="289">
        <v>40</v>
      </c>
      <c r="G148" s="289">
        <v>0</v>
      </c>
      <c r="H148" s="289">
        <v>24</v>
      </c>
      <c r="I148" s="352">
        <f t="shared" si="13"/>
        <v>356</v>
      </c>
      <c r="J148" s="291"/>
      <c r="K148" s="157">
        <f t="shared" si="15"/>
        <v>1</v>
      </c>
      <c r="L148" s="158">
        <f t="shared" si="16"/>
        <v>5.9333333333333336</v>
      </c>
      <c r="M148" s="292"/>
      <c r="N148" s="159"/>
    </row>
    <row r="149" spans="1:14" ht="16.5" customHeight="1" thickBot="1" x14ac:dyDescent="0.3">
      <c r="A149" s="160">
        <v>43539</v>
      </c>
      <c r="B149" s="293">
        <v>0.3125</v>
      </c>
      <c r="C149" s="293">
        <v>0.60416666666666663</v>
      </c>
      <c r="D149" s="161">
        <f t="shared" si="14"/>
        <v>7</v>
      </c>
      <c r="E149" s="294">
        <v>0</v>
      </c>
      <c r="F149" s="294">
        <v>40</v>
      </c>
      <c r="G149" s="294">
        <v>0</v>
      </c>
      <c r="H149" s="294">
        <v>24</v>
      </c>
      <c r="I149" s="353">
        <f t="shared" si="13"/>
        <v>356</v>
      </c>
      <c r="J149" s="296"/>
      <c r="K149" s="162">
        <f t="shared" si="15"/>
        <v>1</v>
      </c>
      <c r="L149" s="163">
        <f t="shared" si="16"/>
        <v>5.9333333333333336</v>
      </c>
      <c r="M149" s="297"/>
      <c r="N149" s="164"/>
    </row>
    <row r="150" spans="1:14" ht="16.5" customHeight="1" x14ac:dyDescent="0.25">
      <c r="A150" s="165">
        <v>43542</v>
      </c>
      <c r="B150" s="288">
        <v>0.3125</v>
      </c>
      <c r="C150" s="288">
        <v>0.60416666666666663</v>
      </c>
      <c r="D150" s="156">
        <f t="shared" si="14"/>
        <v>7</v>
      </c>
      <c r="E150" s="289">
        <v>0</v>
      </c>
      <c r="F150" s="289">
        <v>40</v>
      </c>
      <c r="G150" s="289">
        <v>0</v>
      </c>
      <c r="H150" s="289">
        <v>24</v>
      </c>
      <c r="I150" s="352">
        <f t="shared" si="13"/>
        <v>356</v>
      </c>
      <c r="J150" s="291"/>
      <c r="K150" s="166">
        <f t="shared" si="15"/>
        <v>1</v>
      </c>
      <c r="L150" s="167">
        <f t="shared" si="16"/>
        <v>5.9333333333333336</v>
      </c>
      <c r="M150" s="292"/>
      <c r="N150" s="168"/>
    </row>
    <row r="151" spans="1:14" ht="16.5" customHeight="1" x14ac:dyDescent="0.25">
      <c r="A151" s="155">
        <v>43543</v>
      </c>
      <c r="B151" s="288">
        <v>0.3125</v>
      </c>
      <c r="C151" s="288">
        <v>0.60416666666666663</v>
      </c>
      <c r="D151" s="156">
        <f t="shared" si="14"/>
        <v>7</v>
      </c>
      <c r="E151" s="289">
        <v>0</v>
      </c>
      <c r="F151" s="289">
        <v>40</v>
      </c>
      <c r="G151" s="289">
        <v>0</v>
      </c>
      <c r="H151" s="289">
        <v>24</v>
      </c>
      <c r="I151" s="352">
        <f t="shared" si="13"/>
        <v>356</v>
      </c>
      <c r="J151" s="291"/>
      <c r="K151" s="157">
        <f t="shared" si="15"/>
        <v>1</v>
      </c>
      <c r="L151" s="158">
        <f t="shared" si="16"/>
        <v>5.9333333333333336</v>
      </c>
      <c r="M151" s="292"/>
      <c r="N151" s="159"/>
    </row>
    <row r="152" spans="1:14" ht="16.5" customHeight="1" x14ac:dyDescent="0.25">
      <c r="A152" s="155">
        <v>43544</v>
      </c>
      <c r="B152" s="288">
        <v>0.3125</v>
      </c>
      <c r="C152" s="288">
        <v>0.60416666666666663</v>
      </c>
      <c r="D152" s="156">
        <f t="shared" si="14"/>
        <v>7</v>
      </c>
      <c r="E152" s="289">
        <v>0</v>
      </c>
      <c r="F152" s="289">
        <v>40</v>
      </c>
      <c r="G152" s="289">
        <v>0</v>
      </c>
      <c r="H152" s="289">
        <v>24</v>
      </c>
      <c r="I152" s="352">
        <f t="shared" si="13"/>
        <v>356</v>
      </c>
      <c r="J152" s="291"/>
      <c r="K152" s="157">
        <f t="shared" si="15"/>
        <v>1</v>
      </c>
      <c r="L152" s="158">
        <f t="shared" si="16"/>
        <v>5.9333333333333336</v>
      </c>
      <c r="M152" s="292"/>
      <c r="N152" s="159"/>
    </row>
    <row r="153" spans="1:14" ht="16.5" customHeight="1" x14ac:dyDescent="0.25">
      <c r="A153" s="155">
        <v>43545</v>
      </c>
      <c r="B153" s="288">
        <v>0.3125</v>
      </c>
      <c r="C153" s="288">
        <v>0.60416666666666663</v>
      </c>
      <c r="D153" s="156">
        <f t="shared" si="14"/>
        <v>7</v>
      </c>
      <c r="E153" s="289">
        <v>0</v>
      </c>
      <c r="F153" s="289">
        <v>40</v>
      </c>
      <c r="G153" s="289">
        <v>0</v>
      </c>
      <c r="H153" s="289">
        <v>24</v>
      </c>
      <c r="I153" s="352">
        <f t="shared" si="13"/>
        <v>356</v>
      </c>
      <c r="J153" s="291"/>
      <c r="K153" s="157">
        <f t="shared" si="15"/>
        <v>1</v>
      </c>
      <c r="L153" s="158">
        <f t="shared" si="16"/>
        <v>5.9333333333333336</v>
      </c>
      <c r="M153" s="292"/>
      <c r="N153" s="159"/>
    </row>
    <row r="154" spans="1:14" ht="16.5" customHeight="1" thickBot="1" x14ac:dyDescent="0.3">
      <c r="A154" s="160">
        <v>43546</v>
      </c>
      <c r="B154" s="293"/>
      <c r="C154" s="293"/>
      <c r="D154" s="161">
        <f t="shared" si="14"/>
        <v>0</v>
      </c>
      <c r="E154" s="294"/>
      <c r="F154" s="294"/>
      <c r="G154" s="294"/>
      <c r="H154" s="294"/>
      <c r="I154" s="353">
        <f t="shared" si="13"/>
        <v>0</v>
      </c>
      <c r="J154" s="296"/>
      <c r="K154" s="162">
        <f t="shared" si="15"/>
        <v>1</v>
      </c>
      <c r="L154" s="163">
        <f t="shared" si="16"/>
        <v>0</v>
      </c>
      <c r="M154" s="297">
        <v>7</v>
      </c>
      <c r="N154" s="164"/>
    </row>
    <row r="155" spans="1:14" ht="16.5" customHeight="1" x14ac:dyDescent="0.25">
      <c r="A155" s="169">
        <v>43549</v>
      </c>
      <c r="B155" s="288">
        <v>0.3125</v>
      </c>
      <c r="C155" s="288">
        <v>0.60416666666666663</v>
      </c>
      <c r="D155" s="156">
        <f t="shared" si="14"/>
        <v>7</v>
      </c>
      <c r="E155" s="289">
        <v>0</v>
      </c>
      <c r="F155" s="289">
        <v>40</v>
      </c>
      <c r="G155" s="289">
        <v>0</v>
      </c>
      <c r="H155" s="289">
        <v>24</v>
      </c>
      <c r="I155" s="352">
        <f t="shared" si="13"/>
        <v>356</v>
      </c>
      <c r="J155" s="291"/>
      <c r="K155" s="170">
        <f t="shared" si="15"/>
        <v>1</v>
      </c>
      <c r="L155" s="171">
        <f t="shared" si="16"/>
        <v>5.9333333333333336</v>
      </c>
      <c r="M155" s="292"/>
      <c r="N155" s="172"/>
    </row>
    <row r="156" spans="1:14" ht="16.5" customHeight="1" x14ac:dyDescent="0.25">
      <c r="A156" s="155">
        <v>43550</v>
      </c>
      <c r="B156" s="288">
        <v>0.3125</v>
      </c>
      <c r="C156" s="288">
        <v>0.60416666666666663</v>
      </c>
      <c r="D156" s="156">
        <f t="shared" si="14"/>
        <v>7</v>
      </c>
      <c r="E156" s="289">
        <v>0</v>
      </c>
      <c r="F156" s="289">
        <v>40</v>
      </c>
      <c r="G156" s="289">
        <v>0</v>
      </c>
      <c r="H156" s="289">
        <v>24</v>
      </c>
      <c r="I156" s="352">
        <f t="shared" si="13"/>
        <v>356</v>
      </c>
      <c r="J156" s="291"/>
      <c r="K156" s="157">
        <f t="shared" si="15"/>
        <v>1</v>
      </c>
      <c r="L156" s="158">
        <f t="shared" si="16"/>
        <v>5.9333333333333336</v>
      </c>
      <c r="M156" s="292"/>
      <c r="N156" s="159"/>
    </row>
    <row r="157" spans="1:14" ht="16.5" customHeight="1" x14ac:dyDescent="0.25">
      <c r="A157" s="155">
        <v>43551</v>
      </c>
      <c r="B157" s="288">
        <v>0.3125</v>
      </c>
      <c r="C157" s="288">
        <v>0.60416666666666663</v>
      </c>
      <c r="D157" s="156">
        <f t="shared" si="14"/>
        <v>7</v>
      </c>
      <c r="E157" s="289">
        <v>0</v>
      </c>
      <c r="F157" s="289">
        <v>40</v>
      </c>
      <c r="G157" s="289">
        <v>0</v>
      </c>
      <c r="H157" s="289">
        <v>24</v>
      </c>
      <c r="I157" s="352">
        <f t="shared" si="13"/>
        <v>356</v>
      </c>
      <c r="J157" s="291"/>
      <c r="K157" s="157">
        <f t="shared" si="15"/>
        <v>1</v>
      </c>
      <c r="L157" s="158">
        <f t="shared" si="16"/>
        <v>5.9333333333333336</v>
      </c>
      <c r="M157" s="292"/>
      <c r="N157" s="159"/>
    </row>
    <row r="158" spans="1:14" ht="16.5" customHeight="1" x14ac:dyDescent="0.25">
      <c r="A158" s="155">
        <v>43552</v>
      </c>
      <c r="B158" s="288">
        <v>0.3125</v>
      </c>
      <c r="C158" s="288">
        <v>0.60416666666666663</v>
      </c>
      <c r="D158" s="156">
        <f t="shared" si="14"/>
        <v>7</v>
      </c>
      <c r="E158" s="289">
        <v>0</v>
      </c>
      <c r="F158" s="289">
        <v>40</v>
      </c>
      <c r="G158" s="289">
        <v>0</v>
      </c>
      <c r="H158" s="289">
        <v>24</v>
      </c>
      <c r="I158" s="352">
        <f t="shared" si="13"/>
        <v>356</v>
      </c>
      <c r="J158" s="291"/>
      <c r="K158" s="157">
        <f t="shared" si="15"/>
        <v>1</v>
      </c>
      <c r="L158" s="158">
        <f t="shared" si="16"/>
        <v>5.9333333333333336</v>
      </c>
      <c r="M158" s="292"/>
      <c r="N158" s="159"/>
    </row>
    <row r="159" spans="1:14" ht="16.5" customHeight="1" thickBot="1" x14ac:dyDescent="0.3">
      <c r="A159" s="160">
        <v>43553</v>
      </c>
      <c r="B159" s="293">
        <v>0.3125</v>
      </c>
      <c r="C159" s="293">
        <v>0.60416666666666663</v>
      </c>
      <c r="D159" s="161">
        <f t="shared" si="14"/>
        <v>7</v>
      </c>
      <c r="E159" s="294">
        <v>0</v>
      </c>
      <c r="F159" s="294">
        <v>40</v>
      </c>
      <c r="G159" s="294">
        <v>0</v>
      </c>
      <c r="H159" s="294">
        <v>24</v>
      </c>
      <c r="I159" s="353">
        <f t="shared" si="13"/>
        <v>356</v>
      </c>
      <c r="J159" s="296"/>
      <c r="K159" s="162">
        <f t="shared" si="15"/>
        <v>1</v>
      </c>
      <c r="L159" s="163">
        <f t="shared" si="16"/>
        <v>5.9333333333333336</v>
      </c>
      <c r="M159" s="297"/>
      <c r="N159" s="164"/>
    </row>
    <row r="160" spans="1:14" ht="16.5" customHeight="1" x14ac:dyDescent="0.25">
      <c r="A160" s="52">
        <v>43556</v>
      </c>
      <c r="B160" s="306">
        <v>0.3125</v>
      </c>
      <c r="C160" s="306">
        <v>0.60416666666666663</v>
      </c>
      <c r="D160" s="173">
        <f t="shared" si="14"/>
        <v>7</v>
      </c>
      <c r="E160" s="309">
        <v>0</v>
      </c>
      <c r="F160" s="309">
        <v>40</v>
      </c>
      <c r="G160" s="309">
        <v>0</v>
      </c>
      <c r="H160" s="309">
        <v>24</v>
      </c>
      <c r="I160" s="354">
        <f t="shared" si="13"/>
        <v>356</v>
      </c>
      <c r="J160" s="311"/>
      <c r="K160" s="54">
        <f t="shared" si="15"/>
        <v>1</v>
      </c>
      <c r="L160" s="55">
        <f t="shared" si="16"/>
        <v>5.9333333333333336</v>
      </c>
      <c r="M160" s="312"/>
      <c r="N160" s="56"/>
    </row>
    <row r="161" spans="1:14" ht="16.5" customHeight="1" x14ac:dyDescent="0.25">
      <c r="A161" s="57">
        <v>43557</v>
      </c>
      <c r="B161" s="288">
        <v>0.3125</v>
      </c>
      <c r="C161" s="288">
        <v>0.60416666666666663</v>
      </c>
      <c r="D161" s="53">
        <f t="shared" si="14"/>
        <v>7</v>
      </c>
      <c r="E161" s="289">
        <v>0</v>
      </c>
      <c r="F161" s="289">
        <v>40</v>
      </c>
      <c r="G161" s="289">
        <v>0</v>
      </c>
      <c r="H161" s="289">
        <v>24</v>
      </c>
      <c r="I161" s="301">
        <f t="shared" si="13"/>
        <v>356</v>
      </c>
      <c r="J161" s="291"/>
      <c r="K161" s="58">
        <f t="shared" si="15"/>
        <v>1</v>
      </c>
      <c r="L161" s="59">
        <f t="shared" si="16"/>
        <v>5.9333333333333336</v>
      </c>
      <c r="M161" s="292"/>
      <c r="N161" s="60"/>
    </row>
    <row r="162" spans="1:14" ht="16.5" customHeight="1" x14ac:dyDescent="0.25">
      <c r="A162" s="57">
        <v>43558</v>
      </c>
      <c r="B162" s="288">
        <v>0.3125</v>
      </c>
      <c r="C162" s="288">
        <v>0.60416666666666663</v>
      </c>
      <c r="D162" s="53">
        <f t="shared" si="14"/>
        <v>7</v>
      </c>
      <c r="E162" s="289">
        <v>0</v>
      </c>
      <c r="F162" s="289">
        <v>40</v>
      </c>
      <c r="G162" s="289">
        <v>0</v>
      </c>
      <c r="H162" s="289">
        <v>24</v>
      </c>
      <c r="I162" s="301">
        <f t="shared" ref="I162:I215" si="17">MAX((D162*60)-H162-F162-E162-G162,0)</f>
        <v>356</v>
      </c>
      <c r="J162" s="291"/>
      <c r="K162" s="58">
        <f t="shared" si="15"/>
        <v>1</v>
      </c>
      <c r="L162" s="59">
        <f t="shared" si="16"/>
        <v>5.9333333333333336</v>
      </c>
      <c r="M162" s="292"/>
      <c r="N162" s="60"/>
    </row>
    <row r="163" spans="1:14" ht="16.5" customHeight="1" x14ac:dyDescent="0.25">
      <c r="A163" s="57">
        <v>43559</v>
      </c>
      <c r="B163" s="288">
        <v>0.3125</v>
      </c>
      <c r="C163" s="288">
        <v>0.60416666666666663</v>
      </c>
      <c r="D163" s="53">
        <f t="shared" si="14"/>
        <v>7</v>
      </c>
      <c r="E163" s="289">
        <v>0</v>
      </c>
      <c r="F163" s="289">
        <v>40</v>
      </c>
      <c r="G163" s="289">
        <v>0</v>
      </c>
      <c r="H163" s="289">
        <v>24</v>
      </c>
      <c r="I163" s="301">
        <f t="shared" si="17"/>
        <v>356</v>
      </c>
      <c r="J163" s="291"/>
      <c r="K163" s="58">
        <f t="shared" si="15"/>
        <v>1</v>
      </c>
      <c r="L163" s="59">
        <f t="shared" si="16"/>
        <v>5.9333333333333336</v>
      </c>
      <c r="M163" s="292"/>
      <c r="N163" s="60"/>
    </row>
    <row r="164" spans="1:14" ht="16.5" customHeight="1" thickBot="1" x14ac:dyDescent="0.3">
      <c r="A164" s="61">
        <v>43560</v>
      </c>
      <c r="B164" s="293">
        <v>0.3125</v>
      </c>
      <c r="C164" s="293">
        <v>0.60416666666666663</v>
      </c>
      <c r="D164" s="62">
        <f t="shared" si="14"/>
        <v>7</v>
      </c>
      <c r="E164" s="294">
        <v>0</v>
      </c>
      <c r="F164" s="294">
        <v>40</v>
      </c>
      <c r="G164" s="294">
        <v>0</v>
      </c>
      <c r="H164" s="294">
        <v>24</v>
      </c>
      <c r="I164" s="302">
        <f t="shared" si="17"/>
        <v>356</v>
      </c>
      <c r="J164" s="296"/>
      <c r="K164" s="63">
        <f t="shared" si="15"/>
        <v>1</v>
      </c>
      <c r="L164" s="64">
        <f t="shared" si="16"/>
        <v>5.9333333333333336</v>
      </c>
      <c r="M164" s="297"/>
      <c r="N164" s="65"/>
    </row>
    <row r="165" spans="1:14" ht="16.5" customHeight="1" x14ac:dyDescent="0.25">
      <c r="A165" s="52">
        <v>43563</v>
      </c>
      <c r="B165" s="306">
        <v>0.3125</v>
      </c>
      <c r="C165" s="306">
        <v>0.60416666666666663</v>
      </c>
      <c r="D165" s="173">
        <f t="shared" si="14"/>
        <v>7</v>
      </c>
      <c r="E165" s="309">
        <v>0</v>
      </c>
      <c r="F165" s="309">
        <v>40</v>
      </c>
      <c r="G165" s="309">
        <v>0</v>
      </c>
      <c r="H165" s="309">
        <v>24</v>
      </c>
      <c r="I165" s="354">
        <f t="shared" si="17"/>
        <v>356</v>
      </c>
      <c r="J165" s="311"/>
      <c r="K165" s="54">
        <f t="shared" si="15"/>
        <v>1</v>
      </c>
      <c r="L165" s="55">
        <f t="shared" si="16"/>
        <v>5.9333333333333336</v>
      </c>
      <c r="M165" s="312"/>
      <c r="N165" s="56"/>
    </row>
    <row r="166" spans="1:14" ht="16.5" customHeight="1" x14ac:dyDescent="0.25">
      <c r="A166" s="57">
        <v>43564</v>
      </c>
      <c r="B166" s="288">
        <v>0.3125</v>
      </c>
      <c r="C166" s="288">
        <v>0.60416666666666663</v>
      </c>
      <c r="D166" s="53">
        <f t="shared" si="14"/>
        <v>7</v>
      </c>
      <c r="E166" s="289">
        <v>0</v>
      </c>
      <c r="F166" s="289">
        <v>40</v>
      </c>
      <c r="G166" s="289">
        <v>0</v>
      </c>
      <c r="H166" s="289">
        <v>24</v>
      </c>
      <c r="I166" s="301">
        <f t="shared" si="17"/>
        <v>356</v>
      </c>
      <c r="J166" s="291"/>
      <c r="K166" s="58">
        <f t="shared" si="15"/>
        <v>1</v>
      </c>
      <c r="L166" s="59">
        <f t="shared" si="16"/>
        <v>5.9333333333333336</v>
      </c>
      <c r="M166" s="292"/>
      <c r="N166" s="60"/>
    </row>
    <row r="167" spans="1:14" ht="16.5" customHeight="1" x14ac:dyDescent="0.25">
      <c r="A167" s="57">
        <v>43565</v>
      </c>
      <c r="B167" s="288">
        <v>0.3125</v>
      </c>
      <c r="C167" s="288">
        <v>0.60416666666666663</v>
      </c>
      <c r="D167" s="53">
        <f t="shared" si="14"/>
        <v>7</v>
      </c>
      <c r="E167" s="289">
        <v>0</v>
      </c>
      <c r="F167" s="289">
        <v>40</v>
      </c>
      <c r="G167" s="289">
        <v>0</v>
      </c>
      <c r="H167" s="289">
        <v>24</v>
      </c>
      <c r="I167" s="301">
        <f t="shared" si="17"/>
        <v>356</v>
      </c>
      <c r="J167" s="291"/>
      <c r="K167" s="58">
        <f t="shared" si="15"/>
        <v>1</v>
      </c>
      <c r="L167" s="59">
        <f t="shared" si="16"/>
        <v>5.9333333333333336</v>
      </c>
      <c r="M167" s="292"/>
      <c r="N167" s="60"/>
    </row>
    <row r="168" spans="1:14" ht="15" x14ac:dyDescent="0.25">
      <c r="A168" s="57">
        <v>43566</v>
      </c>
      <c r="B168" s="313">
        <v>0.3125</v>
      </c>
      <c r="C168" s="313">
        <v>0.60416666666666663</v>
      </c>
      <c r="D168" s="53">
        <f t="shared" si="14"/>
        <v>7</v>
      </c>
      <c r="E168" s="355">
        <v>0</v>
      </c>
      <c r="F168" s="355">
        <v>40</v>
      </c>
      <c r="G168" s="355">
        <v>0</v>
      </c>
      <c r="H168" s="355">
        <v>24</v>
      </c>
      <c r="I168" s="301">
        <f t="shared" si="17"/>
        <v>356</v>
      </c>
      <c r="J168" s="314"/>
      <c r="K168" s="58">
        <f t="shared" si="15"/>
        <v>1</v>
      </c>
      <c r="L168" s="59">
        <f t="shared" si="16"/>
        <v>5.9333333333333336</v>
      </c>
      <c r="M168" s="315"/>
      <c r="N168" s="174"/>
    </row>
    <row r="169" spans="1:14" ht="15.75" thickBot="1" x14ac:dyDescent="0.3">
      <c r="A169" s="61">
        <v>43567</v>
      </c>
      <c r="B169" s="356">
        <v>0.3125</v>
      </c>
      <c r="C169" s="356">
        <v>0.60416666666666663</v>
      </c>
      <c r="D169" s="62">
        <f t="shared" si="14"/>
        <v>7</v>
      </c>
      <c r="E169" s="357">
        <v>0</v>
      </c>
      <c r="F169" s="357">
        <v>40</v>
      </c>
      <c r="G169" s="357">
        <v>0</v>
      </c>
      <c r="H169" s="357">
        <v>24</v>
      </c>
      <c r="I169" s="302">
        <f t="shared" si="17"/>
        <v>356</v>
      </c>
      <c r="J169" s="349"/>
      <c r="K169" s="63">
        <f t="shared" si="15"/>
        <v>1</v>
      </c>
      <c r="L169" s="64">
        <f t="shared" si="16"/>
        <v>5.9333333333333336</v>
      </c>
      <c r="M169" s="328"/>
      <c r="N169" s="174"/>
    </row>
    <row r="170" spans="1:14" ht="16.5" customHeight="1" x14ac:dyDescent="0.25">
      <c r="A170" s="358">
        <v>43570</v>
      </c>
      <c r="B170" s="359" t="s">
        <v>47</v>
      </c>
      <c r="C170" s="359"/>
      <c r="D170" s="359"/>
      <c r="E170" s="359"/>
      <c r="F170" s="359"/>
      <c r="G170" s="359"/>
      <c r="H170" s="359"/>
      <c r="I170" s="354">
        <f t="shared" si="17"/>
        <v>0</v>
      </c>
      <c r="J170" s="360" t="s">
        <v>49</v>
      </c>
      <c r="K170" s="54">
        <f t="shared" si="15"/>
        <v>0</v>
      </c>
      <c r="L170" s="55">
        <f t="shared" si="16"/>
        <v>0</v>
      </c>
      <c r="M170" s="361"/>
      <c r="N170" s="269"/>
    </row>
    <row r="171" spans="1:14" ht="16.5" customHeight="1" x14ac:dyDescent="0.25">
      <c r="A171" s="362">
        <v>43571</v>
      </c>
      <c r="B171" s="363" t="s">
        <v>47</v>
      </c>
      <c r="C171" s="363"/>
      <c r="D171" s="363"/>
      <c r="E171" s="363"/>
      <c r="F171" s="363"/>
      <c r="G171" s="363"/>
      <c r="H171" s="363"/>
      <c r="I171" s="301">
        <f t="shared" si="17"/>
        <v>0</v>
      </c>
      <c r="J171" s="314" t="s">
        <v>49</v>
      </c>
      <c r="K171" s="58">
        <f t="shared" si="15"/>
        <v>0</v>
      </c>
      <c r="L171" s="59">
        <f t="shared" si="16"/>
        <v>0</v>
      </c>
      <c r="M171" s="315"/>
      <c r="N171" s="270"/>
    </row>
    <row r="172" spans="1:14" ht="16.5" customHeight="1" x14ac:dyDescent="0.25">
      <c r="A172" s="362">
        <v>43572</v>
      </c>
      <c r="B172" s="363" t="s">
        <v>47</v>
      </c>
      <c r="C172" s="363"/>
      <c r="D172" s="363"/>
      <c r="E172" s="363"/>
      <c r="F172" s="363"/>
      <c r="G172" s="363"/>
      <c r="H172" s="363"/>
      <c r="I172" s="301">
        <f t="shared" si="17"/>
        <v>0</v>
      </c>
      <c r="J172" s="314" t="s">
        <v>49</v>
      </c>
      <c r="K172" s="58">
        <f t="shared" si="15"/>
        <v>0</v>
      </c>
      <c r="L172" s="59">
        <f t="shared" si="16"/>
        <v>0</v>
      </c>
      <c r="M172" s="315"/>
      <c r="N172" s="270"/>
    </row>
    <row r="173" spans="1:14" ht="16.5" customHeight="1" x14ac:dyDescent="0.25">
      <c r="A173" s="362">
        <v>43573</v>
      </c>
      <c r="B173" s="363" t="s">
        <v>47</v>
      </c>
      <c r="C173" s="363"/>
      <c r="D173" s="363"/>
      <c r="E173" s="363"/>
      <c r="F173" s="363"/>
      <c r="G173" s="363"/>
      <c r="H173" s="363"/>
      <c r="I173" s="301">
        <f t="shared" si="17"/>
        <v>0</v>
      </c>
      <c r="J173" s="314" t="s">
        <v>49</v>
      </c>
      <c r="K173" s="58">
        <f t="shared" si="15"/>
        <v>0</v>
      </c>
      <c r="L173" s="59">
        <f t="shared" si="16"/>
        <v>0</v>
      </c>
      <c r="M173" s="315"/>
      <c r="N173" s="270"/>
    </row>
    <row r="174" spans="1:14" ht="16.5" customHeight="1" thickBot="1" x14ac:dyDescent="0.3">
      <c r="A174" s="364">
        <v>43574</v>
      </c>
      <c r="B174" s="365" t="s">
        <v>47</v>
      </c>
      <c r="C174" s="365"/>
      <c r="D174" s="365"/>
      <c r="E174" s="365"/>
      <c r="F174" s="365"/>
      <c r="G174" s="365"/>
      <c r="H174" s="365"/>
      <c r="I174" s="302">
        <f t="shared" si="17"/>
        <v>0</v>
      </c>
      <c r="J174" s="349" t="s">
        <v>49</v>
      </c>
      <c r="K174" s="63">
        <f t="shared" si="15"/>
        <v>0</v>
      </c>
      <c r="L174" s="64">
        <f t="shared" si="16"/>
        <v>0</v>
      </c>
      <c r="M174" s="328"/>
      <c r="N174" s="271"/>
    </row>
    <row r="175" spans="1:14" ht="16.5" customHeight="1" x14ac:dyDescent="0.25">
      <c r="A175" s="66">
        <v>43577</v>
      </c>
      <c r="B175" s="366" t="s">
        <v>47</v>
      </c>
      <c r="C175" s="366"/>
      <c r="D175" s="366"/>
      <c r="E175" s="366"/>
      <c r="F175" s="366"/>
      <c r="G175" s="366"/>
      <c r="H175" s="366"/>
      <c r="I175" s="367">
        <f t="shared" si="17"/>
        <v>0</v>
      </c>
      <c r="J175" s="378" t="s">
        <v>49</v>
      </c>
      <c r="K175" s="70">
        <f t="shared" si="15"/>
        <v>0</v>
      </c>
      <c r="L175" s="71">
        <f t="shared" si="16"/>
        <v>0</v>
      </c>
      <c r="M175" s="321"/>
      <c r="N175" s="72"/>
    </row>
    <row r="176" spans="1:14" ht="16.5" customHeight="1" x14ac:dyDescent="0.25">
      <c r="A176" s="57">
        <v>43578</v>
      </c>
      <c r="B176" s="288">
        <v>0.3125</v>
      </c>
      <c r="C176" s="288">
        <v>0.60416666666666663</v>
      </c>
      <c r="D176" s="53">
        <f t="shared" ref="D176:D222" si="18">MAX((INT((C176-B176)*1440)/60),0)</f>
        <v>7</v>
      </c>
      <c r="E176" s="289">
        <v>0</v>
      </c>
      <c r="F176" s="289">
        <v>40</v>
      </c>
      <c r="G176" s="289">
        <v>0</v>
      </c>
      <c r="H176" s="289">
        <v>24</v>
      </c>
      <c r="I176" s="301">
        <f t="shared" si="17"/>
        <v>356</v>
      </c>
      <c r="J176" s="291"/>
      <c r="K176" s="58">
        <f t="shared" si="15"/>
        <v>1</v>
      </c>
      <c r="L176" s="59">
        <f t="shared" si="16"/>
        <v>5.9333333333333336</v>
      </c>
      <c r="M176" s="292"/>
      <c r="N176" s="60"/>
    </row>
    <row r="177" spans="1:14" ht="16.5" customHeight="1" x14ac:dyDescent="0.25">
      <c r="A177" s="57">
        <v>43579</v>
      </c>
      <c r="B177" s="288">
        <v>0.3125</v>
      </c>
      <c r="C177" s="288">
        <v>0.60416666666666663</v>
      </c>
      <c r="D177" s="53">
        <f t="shared" si="18"/>
        <v>7</v>
      </c>
      <c r="E177" s="289">
        <v>0</v>
      </c>
      <c r="F177" s="289">
        <v>40</v>
      </c>
      <c r="G177" s="289">
        <v>0</v>
      </c>
      <c r="H177" s="289">
        <v>24</v>
      </c>
      <c r="I177" s="301">
        <f t="shared" si="17"/>
        <v>356</v>
      </c>
      <c r="J177" s="291"/>
      <c r="K177" s="58">
        <f t="shared" si="15"/>
        <v>1</v>
      </c>
      <c r="L177" s="59">
        <f t="shared" si="16"/>
        <v>5.9333333333333336</v>
      </c>
      <c r="M177" s="292"/>
      <c r="N177" s="60"/>
    </row>
    <row r="178" spans="1:14" ht="16.5" customHeight="1" x14ac:dyDescent="0.25">
      <c r="A178" s="57">
        <v>43580</v>
      </c>
      <c r="B178" s="288">
        <v>0.3125</v>
      </c>
      <c r="C178" s="288">
        <v>0.60416666666666663</v>
      </c>
      <c r="D178" s="53">
        <f t="shared" si="18"/>
        <v>7</v>
      </c>
      <c r="E178" s="289">
        <v>0</v>
      </c>
      <c r="F178" s="289">
        <v>40</v>
      </c>
      <c r="G178" s="289">
        <v>0</v>
      </c>
      <c r="H178" s="289">
        <v>24</v>
      </c>
      <c r="I178" s="301">
        <f t="shared" si="17"/>
        <v>356</v>
      </c>
      <c r="J178" s="291"/>
      <c r="K178" s="58">
        <f t="shared" si="15"/>
        <v>1</v>
      </c>
      <c r="L178" s="59">
        <f t="shared" si="16"/>
        <v>5.9333333333333336</v>
      </c>
      <c r="M178" s="292"/>
      <c r="N178" s="60"/>
    </row>
    <row r="179" spans="1:14" ht="16.5" customHeight="1" thickBot="1" x14ac:dyDescent="0.3">
      <c r="A179" s="61">
        <v>43581</v>
      </c>
      <c r="B179" s="293">
        <v>0.3125</v>
      </c>
      <c r="C179" s="293">
        <v>0.60416666666666663</v>
      </c>
      <c r="D179" s="62">
        <f t="shared" si="18"/>
        <v>7</v>
      </c>
      <c r="E179" s="294">
        <v>0</v>
      </c>
      <c r="F179" s="294">
        <v>40</v>
      </c>
      <c r="G179" s="294">
        <v>0</v>
      </c>
      <c r="H179" s="294">
        <v>24</v>
      </c>
      <c r="I179" s="302">
        <f t="shared" si="17"/>
        <v>356</v>
      </c>
      <c r="J179" s="296"/>
      <c r="K179" s="63">
        <f t="shared" si="15"/>
        <v>1</v>
      </c>
      <c r="L179" s="64">
        <f t="shared" si="16"/>
        <v>5.9333333333333336</v>
      </c>
      <c r="M179" s="297"/>
      <c r="N179" s="65"/>
    </row>
    <row r="180" spans="1:14" ht="16.5" customHeight="1" x14ac:dyDescent="0.25">
      <c r="A180" s="52">
        <v>43584</v>
      </c>
      <c r="B180" s="306">
        <v>0.3125</v>
      </c>
      <c r="C180" s="306">
        <v>0.60416666666666663</v>
      </c>
      <c r="D180" s="173">
        <f t="shared" si="18"/>
        <v>7</v>
      </c>
      <c r="E180" s="309">
        <v>0</v>
      </c>
      <c r="F180" s="309">
        <v>40</v>
      </c>
      <c r="G180" s="309">
        <v>0</v>
      </c>
      <c r="H180" s="309">
        <v>24</v>
      </c>
      <c r="I180" s="354">
        <f t="shared" si="17"/>
        <v>356</v>
      </c>
      <c r="J180" s="311"/>
      <c r="K180" s="54">
        <f t="shared" si="15"/>
        <v>1</v>
      </c>
      <c r="L180" s="55">
        <f t="shared" si="16"/>
        <v>5.9333333333333336</v>
      </c>
      <c r="M180" s="312"/>
      <c r="N180" s="56"/>
    </row>
    <row r="181" spans="1:14" ht="16.5" customHeight="1" x14ac:dyDescent="0.25">
      <c r="A181" s="57">
        <v>43585</v>
      </c>
      <c r="B181" s="288">
        <v>0.3125</v>
      </c>
      <c r="C181" s="288">
        <v>0.60416666666666663</v>
      </c>
      <c r="D181" s="53">
        <f t="shared" si="18"/>
        <v>7</v>
      </c>
      <c r="E181" s="289">
        <v>0</v>
      </c>
      <c r="F181" s="289">
        <v>40</v>
      </c>
      <c r="G181" s="289">
        <v>0</v>
      </c>
      <c r="H181" s="289">
        <v>24</v>
      </c>
      <c r="I181" s="301">
        <f t="shared" si="17"/>
        <v>356</v>
      </c>
      <c r="J181" s="291"/>
      <c r="K181" s="58">
        <f t="shared" si="15"/>
        <v>1</v>
      </c>
      <c r="L181" s="59">
        <f t="shared" si="16"/>
        <v>5.9333333333333336</v>
      </c>
      <c r="M181" s="292"/>
      <c r="N181" s="60"/>
    </row>
    <row r="182" spans="1:14" ht="16.5" customHeight="1" x14ac:dyDescent="0.25">
      <c r="A182" s="175">
        <v>43586</v>
      </c>
      <c r="B182" s="288">
        <v>0.3125</v>
      </c>
      <c r="C182" s="288">
        <v>0.60416666666666663</v>
      </c>
      <c r="D182" s="176">
        <f t="shared" si="18"/>
        <v>7</v>
      </c>
      <c r="E182" s="289">
        <v>0</v>
      </c>
      <c r="F182" s="289">
        <v>40</v>
      </c>
      <c r="G182" s="289">
        <v>0</v>
      </c>
      <c r="H182" s="289">
        <v>24</v>
      </c>
      <c r="I182" s="368">
        <f t="shared" si="17"/>
        <v>356</v>
      </c>
      <c r="J182" s="291"/>
      <c r="K182" s="177">
        <f t="shared" si="15"/>
        <v>1</v>
      </c>
      <c r="L182" s="178">
        <f t="shared" si="16"/>
        <v>5.9333333333333336</v>
      </c>
      <c r="M182" s="292"/>
      <c r="N182" s="179"/>
    </row>
    <row r="183" spans="1:14" ht="16.5" customHeight="1" x14ac:dyDescent="0.25">
      <c r="A183" s="175">
        <v>43587</v>
      </c>
      <c r="B183" s="288">
        <v>0.3125</v>
      </c>
      <c r="C183" s="288">
        <v>0.60416666666666663</v>
      </c>
      <c r="D183" s="176">
        <f t="shared" si="18"/>
        <v>7</v>
      </c>
      <c r="E183" s="289">
        <v>0</v>
      </c>
      <c r="F183" s="289">
        <v>40</v>
      </c>
      <c r="G183" s="289">
        <v>0</v>
      </c>
      <c r="H183" s="289">
        <v>24</v>
      </c>
      <c r="I183" s="368">
        <f t="shared" si="17"/>
        <v>356</v>
      </c>
      <c r="J183" s="291"/>
      <c r="K183" s="177">
        <f t="shared" si="15"/>
        <v>1</v>
      </c>
      <c r="L183" s="178">
        <f t="shared" si="16"/>
        <v>5.9333333333333336</v>
      </c>
      <c r="M183" s="292"/>
      <c r="N183" s="179"/>
    </row>
    <row r="184" spans="1:14" ht="16.5" customHeight="1" thickBot="1" x14ac:dyDescent="0.3">
      <c r="A184" s="180">
        <v>43588</v>
      </c>
      <c r="B184" s="293">
        <v>0.3125</v>
      </c>
      <c r="C184" s="293">
        <v>0.60416666666666663</v>
      </c>
      <c r="D184" s="181">
        <f t="shared" si="18"/>
        <v>7</v>
      </c>
      <c r="E184" s="294">
        <v>0</v>
      </c>
      <c r="F184" s="294">
        <v>40</v>
      </c>
      <c r="G184" s="294">
        <v>0</v>
      </c>
      <c r="H184" s="294">
        <v>24</v>
      </c>
      <c r="I184" s="369">
        <f t="shared" si="17"/>
        <v>356</v>
      </c>
      <c r="J184" s="296"/>
      <c r="K184" s="182">
        <f t="shared" si="15"/>
        <v>1</v>
      </c>
      <c r="L184" s="183">
        <f t="shared" si="16"/>
        <v>5.9333333333333336</v>
      </c>
      <c r="M184" s="297"/>
      <c r="N184" s="184"/>
    </row>
    <row r="185" spans="1:14" ht="16.5" customHeight="1" x14ac:dyDescent="0.25">
      <c r="A185" s="185">
        <v>43591</v>
      </c>
      <c r="B185" s="317">
        <v>0.3125</v>
      </c>
      <c r="C185" s="317">
        <v>0.60416666666666663</v>
      </c>
      <c r="D185" s="176">
        <f t="shared" si="18"/>
        <v>7</v>
      </c>
      <c r="E185" s="319">
        <v>0</v>
      </c>
      <c r="F185" s="319">
        <v>40</v>
      </c>
      <c r="G185" s="319">
        <v>0</v>
      </c>
      <c r="H185" s="319">
        <v>24</v>
      </c>
      <c r="I185" s="368">
        <f t="shared" si="17"/>
        <v>356</v>
      </c>
      <c r="J185" s="378"/>
      <c r="K185" s="186">
        <f t="shared" si="15"/>
        <v>1</v>
      </c>
      <c r="L185" s="187">
        <f t="shared" si="16"/>
        <v>5.9333333333333336</v>
      </c>
      <c r="M185" s="321"/>
      <c r="N185" s="188"/>
    </row>
    <row r="186" spans="1:14" ht="16.5" customHeight="1" x14ac:dyDescent="0.25">
      <c r="A186" s="175">
        <v>43592</v>
      </c>
      <c r="B186" s="288">
        <v>0.3125</v>
      </c>
      <c r="C186" s="288">
        <v>0.60416666666666663</v>
      </c>
      <c r="D186" s="176">
        <f t="shared" si="18"/>
        <v>7</v>
      </c>
      <c r="E186" s="289">
        <v>0</v>
      </c>
      <c r="F186" s="289">
        <v>40</v>
      </c>
      <c r="G186" s="289">
        <v>0</v>
      </c>
      <c r="H186" s="289">
        <v>24</v>
      </c>
      <c r="I186" s="368">
        <f t="shared" si="17"/>
        <v>356</v>
      </c>
      <c r="J186" s="291"/>
      <c r="K186" s="177">
        <f t="shared" si="15"/>
        <v>1</v>
      </c>
      <c r="L186" s="178">
        <f t="shared" si="16"/>
        <v>5.9333333333333336</v>
      </c>
      <c r="M186" s="292"/>
      <c r="N186" s="179"/>
    </row>
    <row r="187" spans="1:14" ht="16.5" customHeight="1" x14ac:dyDescent="0.25">
      <c r="A187" s="175">
        <v>43593</v>
      </c>
      <c r="B187" s="288">
        <v>0.3125</v>
      </c>
      <c r="C187" s="288">
        <v>0.60416666666666663</v>
      </c>
      <c r="D187" s="176">
        <f t="shared" si="18"/>
        <v>7</v>
      </c>
      <c r="E187" s="289">
        <v>0</v>
      </c>
      <c r="F187" s="289">
        <v>40</v>
      </c>
      <c r="G187" s="289">
        <v>0</v>
      </c>
      <c r="H187" s="289">
        <v>24</v>
      </c>
      <c r="I187" s="368">
        <f t="shared" si="17"/>
        <v>356</v>
      </c>
      <c r="J187" s="291"/>
      <c r="K187" s="177">
        <f t="shared" si="15"/>
        <v>1</v>
      </c>
      <c r="L187" s="178">
        <f t="shared" si="16"/>
        <v>5.9333333333333336</v>
      </c>
      <c r="M187" s="292"/>
      <c r="N187" s="179"/>
    </row>
    <row r="188" spans="1:14" ht="16.5" customHeight="1" x14ac:dyDescent="0.25">
      <c r="A188" s="175">
        <v>43594</v>
      </c>
      <c r="B188" s="288">
        <v>0.3125</v>
      </c>
      <c r="C188" s="288">
        <v>0.60416666666666663</v>
      </c>
      <c r="D188" s="176">
        <f t="shared" si="18"/>
        <v>7</v>
      </c>
      <c r="E188" s="289">
        <v>0</v>
      </c>
      <c r="F188" s="289">
        <v>40</v>
      </c>
      <c r="G188" s="289">
        <v>0</v>
      </c>
      <c r="H188" s="289">
        <v>24</v>
      </c>
      <c r="I188" s="368">
        <f t="shared" si="17"/>
        <v>356</v>
      </c>
      <c r="J188" s="291"/>
      <c r="K188" s="177">
        <f t="shared" si="15"/>
        <v>1</v>
      </c>
      <c r="L188" s="178">
        <f t="shared" si="16"/>
        <v>5.9333333333333336</v>
      </c>
      <c r="M188" s="292"/>
      <c r="N188" s="179"/>
    </row>
    <row r="189" spans="1:14" ht="16.5" customHeight="1" thickBot="1" x14ac:dyDescent="0.3">
      <c r="A189" s="180">
        <v>43595</v>
      </c>
      <c r="B189" s="293">
        <v>0.3125</v>
      </c>
      <c r="C189" s="293">
        <v>0.60416666666666663</v>
      </c>
      <c r="D189" s="181">
        <f t="shared" si="18"/>
        <v>7</v>
      </c>
      <c r="E189" s="294">
        <v>0</v>
      </c>
      <c r="F189" s="294">
        <v>40</v>
      </c>
      <c r="G189" s="294">
        <v>0</v>
      </c>
      <c r="H189" s="294">
        <v>24</v>
      </c>
      <c r="I189" s="369">
        <f t="shared" si="17"/>
        <v>356</v>
      </c>
      <c r="J189" s="296"/>
      <c r="K189" s="182">
        <f t="shared" si="15"/>
        <v>1</v>
      </c>
      <c r="L189" s="183">
        <f t="shared" si="16"/>
        <v>5.9333333333333336</v>
      </c>
      <c r="M189" s="297"/>
      <c r="N189" s="184"/>
    </row>
    <row r="190" spans="1:14" ht="16.5" customHeight="1" x14ac:dyDescent="0.25">
      <c r="A190" s="189">
        <v>43598</v>
      </c>
      <c r="B190" s="317">
        <v>0.3125</v>
      </c>
      <c r="C190" s="317">
        <v>0.60416666666666663</v>
      </c>
      <c r="D190" s="176">
        <f t="shared" si="18"/>
        <v>7</v>
      </c>
      <c r="E190" s="319">
        <v>0</v>
      </c>
      <c r="F190" s="319">
        <v>40</v>
      </c>
      <c r="G190" s="319">
        <v>0</v>
      </c>
      <c r="H190" s="319">
        <v>24</v>
      </c>
      <c r="I190" s="368">
        <f t="shared" si="17"/>
        <v>356</v>
      </c>
      <c r="J190" s="378"/>
      <c r="K190" s="190">
        <f t="shared" si="15"/>
        <v>1</v>
      </c>
      <c r="L190" s="191">
        <f t="shared" si="16"/>
        <v>5.9333333333333336</v>
      </c>
      <c r="M190" s="321"/>
      <c r="N190" s="192"/>
    </row>
    <row r="191" spans="1:14" ht="16.5" customHeight="1" x14ac:dyDescent="0.25">
      <c r="A191" s="175">
        <v>43599</v>
      </c>
      <c r="B191" s="288">
        <v>0.3125</v>
      </c>
      <c r="C191" s="288">
        <v>0.60416666666666663</v>
      </c>
      <c r="D191" s="176">
        <f t="shared" si="18"/>
        <v>7</v>
      </c>
      <c r="E191" s="289">
        <v>0</v>
      </c>
      <c r="F191" s="289">
        <v>40</v>
      </c>
      <c r="G191" s="289">
        <v>0</v>
      </c>
      <c r="H191" s="289">
        <v>24</v>
      </c>
      <c r="I191" s="368">
        <f t="shared" si="17"/>
        <v>356</v>
      </c>
      <c r="J191" s="291"/>
      <c r="K191" s="177">
        <f t="shared" si="15"/>
        <v>1</v>
      </c>
      <c r="L191" s="178">
        <f t="shared" si="16"/>
        <v>5.9333333333333336</v>
      </c>
      <c r="M191" s="292"/>
      <c r="N191" s="179"/>
    </row>
    <row r="192" spans="1:14" ht="16.5" customHeight="1" x14ac:dyDescent="0.25">
      <c r="A192" s="175">
        <v>43600</v>
      </c>
      <c r="B192" s="288">
        <v>0.3125</v>
      </c>
      <c r="C192" s="288">
        <v>0.60416666666666663</v>
      </c>
      <c r="D192" s="176">
        <f t="shared" si="18"/>
        <v>7</v>
      </c>
      <c r="E192" s="289">
        <v>0</v>
      </c>
      <c r="F192" s="289">
        <v>40</v>
      </c>
      <c r="G192" s="289">
        <v>0</v>
      </c>
      <c r="H192" s="289">
        <v>24</v>
      </c>
      <c r="I192" s="368">
        <f t="shared" si="17"/>
        <v>356</v>
      </c>
      <c r="J192" s="291"/>
      <c r="K192" s="177">
        <f t="shared" si="15"/>
        <v>1</v>
      </c>
      <c r="L192" s="178">
        <f t="shared" si="16"/>
        <v>5.9333333333333336</v>
      </c>
      <c r="M192" s="292"/>
      <c r="N192" s="179"/>
    </row>
    <row r="193" spans="1:14" ht="16.5" customHeight="1" x14ac:dyDescent="0.25">
      <c r="A193" s="175">
        <v>43601</v>
      </c>
      <c r="B193" s="288">
        <v>0.3125</v>
      </c>
      <c r="C193" s="288">
        <v>0.60416666666666663</v>
      </c>
      <c r="D193" s="176">
        <f t="shared" si="18"/>
        <v>7</v>
      </c>
      <c r="E193" s="289">
        <v>0</v>
      </c>
      <c r="F193" s="289">
        <v>40</v>
      </c>
      <c r="G193" s="289">
        <v>0</v>
      </c>
      <c r="H193" s="289">
        <v>24</v>
      </c>
      <c r="I193" s="368">
        <f t="shared" si="17"/>
        <v>356</v>
      </c>
      <c r="J193" s="291"/>
      <c r="K193" s="177">
        <f t="shared" si="15"/>
        <v>1</v>
      </c>
      <c r="L193" s="178">
        <f t="shared" si="16"/>
        <v>5.9333333333333336</v>
      </c>
      <c r="M193" s="292"/>
      <c r="N193" s="179"/>
    </row>
    <row r="194" spans="1:14" ht="16.5" customHeight="1" thickBot="1" x14ac:dyDescent="0.3">
      <c r="A194" s="180">
        <v>43602</v>
      </c>
      <c r="B194" s="293">
        <v>0.3125</v>
      </c>
      <c r="C194" s="293">
        <v>0.60416666666666663</v>
      </c>
      <c r="D194" s="181">
        <f t="shared" si="18"/>
        <v>7</v>
      </c>
      <c r="E194" s="294">
        <v>0</v>
      </c>
      <c r="F194" s="294">
        <v>40</v>
      </c>
      <c r="G194" s="294">
        <v>0</v>
      </c>
      <c r="H194" s="294">
        <v>24</v>
      </c>
      <c r="I194" s="369">
        <f t="shared" si="17"/>
        <v>356</v>
      </c>
      <c r="J194" s="296"/>
      <c r="K194" s="182">
        <f t="shared" si="15"/>
        <v>1</v>
      </c>
      <c r="L194" s="183">
        <f t="shared" si="16"/>
        <v>5.9333333333333336</v>
      </c>
      <c r="M194" s="297"/>
      <c r="N194" s="184"/>
    </row>
    <row r="195" spans="1:14" ht="16.5" customHeight="1" x14ac:dyDescent="0.25">
      <c r="A195" s="185">
        <v>43605</v>
      </c>
      <c r="B195" s="317">
        <v>0.3125</v>
      </c>
      <c r="C195" s="317">
        <v>0.60416666666666663</v>
      </c>
      <c r="D195" s="176">
        <f t="shared" si="18"/>
        <v>7</v>
      </c>
      <c r="E195" s="319">
        <v>0</v>
      </c>
      <c r="F195" s="319">
        <v>40</v>
      </c>
      <c r="G195" s="319">
        <v>0</v>
      </c>
      <c r="H195" s="319">
        <v>24</v>
      </c>
      <c r="I195" s="368">
        <f t="shared" si="17"/>
        <v>356</v>
      </c>
      <c r="J195" s="378"/>
      <c r="K195" s="186">
        <f t="shared" si="15"/>
        <v>1</v>
      </c>
      <c r="L195" s="187">
        <f t="shared" si="16"/>
        <v>5.9333333333333336</v>
      </c>
      <c r="M195" s="321"/>
      <c r="N195" s="188"/>
    </row>
    <row r="196" spans="1:14" ht="16.5" customHeight="1" x14ac:dyDescent="0.25">
      <c r="A196" s="175">
        <v>43606</v>
      </c>
      <c r="B196" s="288">
        <v>0.3125</v>
      </c>
      <c r="C196" s="288">
        <v>0.60416666666666663</v>
      </c>
      <c r="D196" s="176">
        <f t="shared" si="18"/>
        <v>7</v>
      </c>
      <c r="E196" s="289">
        <v>0</v>
      </c>
      <c r="F196" s="289">
        <v>40</v>
      </c>
      <c r="G196" s="289">
        <v>0</v>
      </c>
      <c r="H196" s="289">
        <v>24</v>
      </c>
      <c r="I196" s="368">
        <f t="shared" si="17"/>
        <v>356</v>
      </c>
      <c r="J196" s="291"/>
      <c r="K196" s="177">
        <f t="shared" si="15"/>
        <v>1</v>
      </c>
      <c r="L196" s="178">
        <f t="shared" si="16"/>
        <v>5.9333333333333336</v>
      </c>
      <c r="M196" s="292"/>
      <c r="N196" s="179"/>
    </row>
    <row r="197" spans="1:14" ht="16.5" customHeight="1" x14ac:dyDescent="0.25">
      <c r="A197" s="175">
        <v>43607</v>
      </c>
      <c r="B197" s="288">
        <v>0.3125</v>
      </c>
      <c r="C197" s="288">
        <v>0.60416666666666663</v>
      </c>
      <c r="D197" s="176">
        <f t="shared" si="18"/>
        <v>7</v>
      </c>
      <c r="E197" s="289">
        <v>0</v>
      </c>
      <c r="F197" s="289">
        <v>40</v>
      </c>
      <c r="G197" s="289">
        <v>0</v>
      </c>
      <c r="H197" s="289">
        <v>24</v>
      </c>
      <c r="I197" s="368">
        <f t="shared" si="17"/>
        <v>356</v>
      </c>
      <c r="J197" s="291"/>
      <c r="K197" s="177">
        <f t="shared" si="15"/>
        <v>1</v>
      </c>
      <c r="L197" s="178">
        <f t="shared" si="16"/>
        <v>5.9333333333333336</v>
      </c>
      <c r="M197" s="292"/>
      <c r="N197" s="179"/>
    </row>
    <row r="198" spans="1:14" ht="16.5" customHeight="1" x14ac:dyDescent="0.25">
      <c r="A198" s="175">
        <v>43608</v>
      </c>
      <c r="B198" s="288">
        <v>0.3125</v>
      </c>
      <c r="C198" s="288">
        <v>0.60416666666666663</v>
      </c>
      <c r="D198" s="176">
        <f t="shared" si="18"/>
        <v>7</v>
      </c>
      <c r="E198" s="289">
        <v>0</v>
      </c>
      <c r="F198" s="289">
        <v>40</v>
      </c>
      <c r="G198" s="289">
        <v>0</v>
      </c>
      <c r="H198" s="289">
        <v>24</v>
      </c>
      <c r="I198" s="368">
        <f t="shared" si="17"/>
        <v>356</v>
      </c>
      <c r="J198" s="291"/>
      <c r="K198" s="177">
        <f t="shared" si="15"/>
        <v>1</v>
      </c>
      <c r="L198" s="178">
        <f t="shared" si="16"/>
        <v>5.9333333333333336</v>
      </c>
      <c r="M198" s="292"/>
      <c r="N198" s="179"/>
    </row>
    <row r="199" spans="1:14" ht="16.5" customHeight="1" thickBot="1" x14ac:dyDescent="0.3">
      <c r="A199" s="180">
        <v>43609</v>
      </c>
      <c r="B199" s="293">
        <v>0.3125</v>
      </c>
      <c r="C199" s="293">
        <v>0.60416666666666663</v>
      </c>
      <c r="D199" s="181">
        <f t="shared" si="18"/>
        <v>7</v>
      </c>
      <c r="E199" s="294">
        <v>0</v>
      </c>
      <c r="F199" s="294">
        <v>40</v>
      </c>
      <c r="G199" s="294">
        <v>0</v>
      </c>
      <c r="H199" s="294">
        <v>24</v>
      </c>
      <c r="I199" s="369">
        <f t="shared" si="17"/>
        <v>356</v>
      </c>
      <c r="J199" s="296"/>
      <c r="K199" s="182">
        <f t="shared" si="15"/>
        <v>1</v>
      </c>
      <c r="L199" s="183">
        <f t="shared" si="16"/>
        <v>5.9333333333333336</v>
      </c>
      <c r="M199" s="297"/>
      <c r="N199" s="184"/>
    </row>
    <row r="200" spans="1:14" s="204" customFormat="1" ht="16.5" customHeight="1" x14ac:dyDescent="0.25">
      <c r="A200" s="185">
        <v>43612</v>
      </c>
      <c r="B200" s="193" t="s">
        <v>11</v>
      </c>
      <c r="C200" s="194"/>
      <c r="D200" s="195"/>
      <c r="E200" s="227"/>
      <c r="F200" s="227"/>
      <c r="G200" s="227"/>
      <c r="H200" s="227"/>
      <c r="I200" s="232"/>
      <c r="J200" s="214" t="s">
        <v>65</v>
      </c>
      <c r="K200" s="186">
        <f t="shared" si="15"/>
        <v>0</v>
      </c>
      <c r="L200" s="187">
        <f t="shared" si="16"/>
        <v>0</v>
      </c>
      <c r="M200" s="219"/>
      <c r="N200" s="188"/>
    </row>
    <row r="201" spans="1:14" ht="16.5" customHeight="1" x14ac:dyDescent="0.25">
      <c r="A201" s="175">
        <v>43613</v>
      </c>
      <c r="B201" s="288">
        <v>0.3125</v>
      </c>
      <c r="C201" s="288">
        <v>0.60416666666666663</v>
      </c>
      <c r="D201" s="176">
        <f t="shared" si="18"/>
        <v>7</v>
      </c>
      <c r="E201" s="289">
        <v>0</v>
      </c>
      <c r="F201" s="289">
        <v>40</v>
      </c>
      <c r="G201" s="289">
        <v>0</v>
      </c>
      <c r="H201" s="289">
        <v>24</v>
      </c>
      <c r="I201" s="368">
        <f t="shared" si="17"/>
        <v>356</v>
      </c>
      <c r="J201" s="291"/>
      <c r="K201" s="177">
        <f t="shared" si="15"/>
        <v>1</v>
      </c>
      <c r="L201" s="178">
        <f t="shared" si="16"/>
        <v>5.9333333333333336</v>
      </c>
      <c r="M201" s="292"/>
      <c r="N201" s="179"/>
    </row>
    <row r="202" spans="1:14" ht="16.5" customHeight="1" x14ac:dyDescent="0.25">
      <c r="A202" s="175">
        <v>43614</v>
      </c>
      <c r="B202" s="288">
        <v>0.3125</v>
      </c>
      <c r="C202" s="288">
        <v>0.60416666666666663</v>
      </c>
      <c r="D202" s="176">
        <f t="shared" si="18"/>
        <v>7</v>
      </c>
      <c r="E202" s="289">
        <v>0</v>
      </c>
      <c r="F202" s="289">
        <v>40</v>
      </c>
      <c r="G202" s="289">
        <v>0</v>
      </c>
      <c r="H202" s="289">
        <v>24</v>
      </c>
      <c r="I202" s="368">
        <f t="shared" si="17"/>
        <v>356</v>
      </c>
      <c r="J202" s="291"/>
      <c r="K202" s="177">
        <f t="shared" ref="K202:K224" si="19">IF(I202+M202&gt;0,1,0)</f>
        <v>1</v>
      </c>
      <c r="L202" s="178">
        <f t="shared" si="16"/>
        <v>5.9333333333333336</v>
      </c>
      <c r="M202" s="292"/>
      <c r="N202" s="179"/>
    </row>
    <row r="203" spans="1:14" ht="16.5" customHeight="1" x14ac:dyDescent="0.25">
      <c r="A203" s="175">
        <v>43615</v>
      </c>
      <c r="B203" s="288">
        <v>0.3125</v>
      </c>
      <c r="C203" s="288">
        <v>0.60416666666666663</v>
      </c>
      <c r="D203" s="176">
        <f t="shared" si="18"/>
        <v>7</v>
      </c>
      <c r="E203" s="289">
        <v>0</v>
      </c>
      <c r="F203" s="289">
        <v>40</v>
      </c>
      <c r="G203" s="289">
        <v>0</v>
      </c>
      <c r="H203" s="289">
        <v>24</v>
      </c>
      <c r="I203" s="368">
        <f t="shared" si="17"/>
        <v>356</v>
      </c>
      <c r="J203" s="291"/>
      <c r="K203" s="177">
        <f t="shared" si="19"/>
        <v>1</v>
      </c>
      <c r="L203" s="178">
        <f t="shared" si="16"/>
        <v>5.9333333333333336</v>
      </c>
      <c r="M203" s="292"/>
      <c r="N203" s="179"/>
    </row>
    <row r="204" spans="1:14" ht="16.5" customHeight="1" thickBot="1" x14ac:dyDescent="0.3">
      <c r="A204" s="180">
        <v>43616</v>
      </c>
      <c r="B204" s="293">
        <v>0.3125</v>
      </c>
      <c r="C204" s="293">
        <v>0.60416666666666663</v>
      </c>
      <c r="D204" s="181">
        <f t="shared" si="18"/>
        <v>7</v>
      </c>
      <c r="E204" s="294">
        <v>0</v>
      </c>
      <c r="F204" s="294">
        <v>40</v>
      </c>
      <c r="G204" s="294">
        <v>0</v>
      </c>
      <c r="H204" s="294">
        <v>24</v>
      </c>
      <c r="I204" s="369">
        <f t="shared" si="17"/>
        <v>356</v>
      </c>
      <c r="J204" s="296"/>
      <c r="K204" s="182">
        <f t="shared" si="19"/>
        <v>1</v>
      </c>
      <c r="L204" s="183">
        <f t="shared" si="16"/>
        <v>5.9333333333333336</v>
      </c>
      <c r="M204" s="297"/>
      <c r="N204" s="184"/>
    </row>
    <row r="205" spans="1:14" ht="16.5" customHeight="1" x14ac:dyDescent="0.25">
      <c r="A205" s="83">
        <v>43619</v>
      </c>
      <c r="B205" s="306">
        <v>0.3125</v>
      </c>
      <c r="C205" s="306">
        <v>0.60416666666666663</v>
      </c>
      <c r="D205" s="196">
        <f t="shared" si="18"/>
        <v>7</v>
      </c>
      <c r="E205" s="309">
        <v>0</v>
      </c>
      <c r="F205" s="309">
        <v>40</v>
      </c>
      <c r="G205" s="309">
        <v>0</v>
      </c>
      <c r="H205" s="309">
        <v>24</v>
      </c>
      <c r="I205" s="370">
        <f t="shared" si="17"/>
        <v>356</v>
      </c>
      <c r="J205" s="311"/>
      <c r="K205" s="84">
        <f t="shared" si="19"/>
        <v>1</v>
      </c>
      <c r="L205" s="85">
        <f t="shared" si="16"/>
        <v>5.9333333333333336</v>
      </c>
      <c r="M205" s="312"/>
      <c r="N205" s="86"/>
    </row>
    <row r="206" spans="1:14" ht="16.5" customHeight="1" x14ac:dyDescent="0.25">
      <c r="A206" s="73">
        <v>43620</v>
      </c>
      <c r="B206" s="288">
        <v>0.3125</v>
      </c>
      <c r="C206" s="288">
        <v>0.60416666666666663</v>
      </c>
      <c r="D206" s="197">
        <f t="shared" si="18"/>
        <v>7</v>
      </c>
      <c r="E206" s="289">
        <v>0</v>
      </c>
      <c r="F206" s="289">
        <v>40</v>
      </c>
      <c r="G206" s="289">
        <v>0</v>
      </c>
      <c r="H206" s="289">
        <v>24</v>
      </c>
      <c r="I206" s="371">
        <f t="shared" si="17"/>
        <v>356</v>
      </c>
      <c r="J206" s="291"/>
      <c r="K206" s="75">
        <f t="shared" si="19"/>
        <v>1</v>
      </c>
      <c r="L206" s="76">
        <f t="shared" ref="L206:L222" si="20">I206/60</f>
        <v>5.9333333333333336</v>
      </c>
      <c r="M206" s="292"/>
      <c r="N206" s="77"/>
    </row>
    <row r="207" spans="1:14" ht="16.5" customHeight="1" x14ac:dyDescent="0.25">
      <c r="A207" s="73">
        <v>43621</v>
      </c>
      <c r="B207" s="288">
        <v>0.3125</v>
      </c>
      <c r="C207" s="288">
        <v>0.60416666666666663</v>
      </c>
      <c r="D207" s="197">
        <f t="shared" si="18"/>
        <v>7</v>
      </c>
      <c r="E207" s="289">
        <v>0</v>
      </c>
      <c r="F207" s="289">
        <v>40</v>
      </c>
      <c r="G207" s="289">
        <v>0</v>
      </c>
      <c r="H207" s="289">
        <v>24</v>
      </c>
      <c r="I207" s="371">
        <f t="shared" si="17"/>
        <v>356</v>
      </c>
      <c r="J207" s="291"/>
      <c r="K207" s="75">
        <f t="shared" si="19"/>
        <v>1</v>
      </c>
      <c r="L207" s="76">
        <f t="shared" si="20"/>
        <v>5.9333333333333336</v>
      </c>
      <c r="M207" s="292"/>
      <c r="N207" s="77"/>
    </row>
    <row r="208" spans="1:14" ht="16.5" customHeight="1" x14ac:dyDescent="0.25">
      <c r="A208" s="73">
        <v>43622</v>
      </c>
      <c r="B208" s="288">
        <v>0.3125</v>
      </c>
      <c r="C208" s="288">
        <v>0.60416666666666663</v>
      </c>
      <c r="D208" s="197">
        <f t="shared" si="18"/>
        <v>7</v>
      </c>
      <c r="E208" s="289">
        <v>0</v>
      </c>
      <c r="F208" s="289">
        <v>40</v>
      </c>
      <c r="G208" s="289">
        <v>0</v>
      </c>
      <c r="H208" s="289">
        <v>24</v>
      </c>
      <c r="I208" s="371">
        <f t="shared" si="17"/>
        <v>356</v>
      </c>
      <c r="J208" s="291"/>
      <c r="K208" s="75">
        <f t="shared" si="19"/>
        <v>1</v>
      </c>
      <c r="L208" s="76">
        <f t="shared" si="20"/>
        <v>5.9333333333333336</v>
      </c>
      <c r="M208" s="292"/>
      <c r="N208" s="77"/>
    </row>
    <row r="209" spans="1:14" ht="16.5" customHeight="1" thickBot="1" x14ac:dyDescent="0.3">
      <c r="A209" s="78">
        <v>43623</v>
      </c>
      <c r="B209" s="293">
        <v>0.3125</v>
      </c>
      <c r="C209" s="293">
        <v>0.60416666666666663</v>
      </c>
      <c r="D209" s="79">
        <f t="shared" si="18"/>
        <v>7</v>
      </c>
      <c r="E209" s="294">
        <v>0</v>
      </c>
      <c r="F209" s="294">
        <v>40</v>
      </c>
      <c r="G209" s="294">
        <v>0</v>
      </c>
      <c r="H209" s="294">
        <v>24</v>
      </c>
      <c r="I209" s="304">
        <f t="shared" si="17"/>
        <v>356</v>
      </c>
      <c r="J209" s="296"/>
      <c r="K209" s="80">
        <f t="shared" si="19"/>
        <v>1</v>
      </c>
      <c r="L209" s="81">
        <f t="shared" si="20"/>
        <v>5.9333333333333336</v>
      </c>
      <c r="M209" s="297"/>
      <c r="N209" s="82"/>
    </row>
    <row r="210" spans="1:14" ht="16.5" customHeight="1" x14ac:dyDescent="0.25">
      <c r="A210" s="83">
        <v>43626</v>
      </c>
      <c r="B210" s="306">
        <v>0.3125</v>
      </c>
      <c r="C210" s="306">
        <v>0.60416666666666663</v>
      </c>
      <c r="D210" s="196">
        <f t="shared" si="18"/>
        <v>7</v>
      </c>
      <c r="E210" s="309">
        <v>0</v>
      </c>
      <c r="F210" s="309">
        <v>40</v>
      </c>
      <c r="G210" s="309">
        <v>0</v>
      </c>
      <c r="H210" s="309">
        <v>24</v>
      </c>
      <c r="I210" s="370">
        <f t="shared" si="17"/>
        <v>356</v>
      </c>
      <c r="J210" s="311"/>
      <c r="K210" s="84">
        <f t="shared" si="19"/>
        <v>1</v>
      </c>
      <c r="L210" s="85">
        <f t="shared" si="20"/>
        <v>5.9333333333333336</v>
      </c>
      <c r="M210" s="312"/>
      <c r="N210" s="86"/>
    </row>
    <row r="211" spans="1:14" ht="16.5" customHeight="1" x14ac:dyDescent="0.25">
      <c r="A211" s="73">
        <v>43627</v>
      </c>
      <c r="B211" s="288">
        <v>0.3125</v>
      </c>
      <c r="C211" s="288">
        <v>0.60416666666666663</v>
      </c>
      <c r="D211" s="197">
        <f t="shared" si="18"/>
        <v>7</v>
      </c>
      <c r="E211" s="289">
        <v>0</v>
      </c>
      <c r="F211" s="289">
        <v>40</v>
      </c>
      <c r="G211" s="289">
        <v>0</v>
      </c>
      <c r="H211" s="289">
        <v>24</v>
      </c>
      <c r="I211" s="371">
        <f t="shared" si="17"/>
        <v>356</v>
      </c>
      <c r="J211" s="291"/>
      <c r="K211" s="75">
        <f t="shared" si="19"/>
        <v>1</v>
      </c>
      <c r="L211" s="76">
        <f t="shared" si="20"/>
        <v>5.9333333333333336</v>
      </c>
      <c r="M211" s="292"/>
      <c r="N211" s="77"/>
    </row>
    <row r="212" spans="1:14" ht="16.5" customHeight="1" x14ac:dyDescent="0.25">
      <c r="A212" s="73">
        <v>43628</v>
      </c>
      <c r="B212" s="288">
        <v>0.3125</v>
      </c>
      <c r="C212" s="288">
        <v>0.60416666666666663</v>
      </c>
      <c r="D212" s="197">
        <f t="shared" si="18"/>
        <v>7</v>
      </c>
      <c r="E212" s="289">
        <v>0</v>
      </c>
      <c r="F212" s="289">
        <v>40</v>
      </c>
      <c r="G212" s="289">
        <v>0</v>
      </c>
      <c r="H212" s="289">
        <v>24</v>
      </c>
      <c r="I212" s="371">
        <f t="shared" si="17"/>
        <v>356</v>
      </c>
      <c r="J212" s="291"/>
      <c r="K212" s="75">
        <f t="shared" si="19"/>
        <v>1</v>
      </c>
      <c r="L212" s="76">
        <f t="shared" si="20"/>
        <v>5.9333333333333336</v>
      </c>
      <c r="M212" s="292"/>
      <c r="N212" s="77"/>
    </row>
    <row r="213" spans="1:14" ht="16.5" customHeight="1" x14ac:dyDescent="0.25">
      <c r="A213" s="73">
        <v>43629</v>
      </c>
      <c r="B213" s="288">
        <v>0.3125</v>
      </c>
      <c r="C213" s="288">
        <v>0.60416666666666663</v>
      </c>
      <c r="D213" s="197">
        <f t="shared" si="18"/>
        <v>7</v>
      </c>
      <c r="E213" s="289">
        <v>0</v>
      </c>
      <c r="F213" s="289">
        <v>40</v>
      </c>
      <c r="G213" s="289">
        <v>0</v>
      </c>
      <c r="H213" s="289">
        <v>24</v>
      </c>
      <c r="I213" s="371">
        <f t="shared" si="17"/>
        <v>356</v>
      </c>
      <c r="J213" s="291"/>
      <c r="K213" s="75">
        <f t="shared" si="19"/>
        <v>1</v>
      </c>
      <c r="L213" s="76">
        <f t="shared" si="20"/>
        <v>5.9333333333333336</v>
      </c>
      <c r="M213" s="292"/>
      <c r="N213" s="77"/>
    </row>
    <row r="214" spans="1:14" ht="16.5" customHeight="1" thickBot="1" x14ac:dyDescent="0.3">
      <c r="A214" s="78">
        <v>43630</v>
      </c>
      <c r="B214" s="293">
        <v>0.3125</v>
      </c>
      <c r="C214" s="293">
        <v>0.60416666666666663</v>
      </c>
      <c r="D214" s="79">
        <f t="shared" si="18"/>
        <v>7</v>
      </c>
      <c r="E214" s="294">
        <v>0</v>
      </c>
      <c r="F214" s="294">
        <v>40</v>
      </c>
      <c r="G214" s="294">
        <v>0</v>
      </c>
      <c r="H214" s="294">
        <v>24</v>
      </c>
      <c r="I214" s="304">
        <f t="shared" si="17"/>
        <v>356</v>
      </c>
      <c r="J214" s="296"/>
      <c r="K214" s="80">
        <f t="shared" si="19"/>
        <v>1</v>
      </c>
      <c r="L214" s="81">
        <f t="shared" si="20"/>
        <v>5.9333333333333336</v>
      </c>
      <c r="M214" s="297"/>
      <c r="N214" s="82"/>
    </row>
    <row r="215" spans="1:14" ht="16.5" customHeight="1" x14ac:dyDescent="0.25">
      <c r="A215" s="83">
        <v>43633</v>
      </c>
      <c r="B215" s="306">
        <v>0.3125</v>
      </c>
      <c r="C215" s="306">
        <v>0.60416666666666663</v>
      </c>
      <c r="D215" s="196">
        <f t="shared" si="18"/>
        <v>7</v>
      </c>
      <c r="E215" s="309">
        <v>0</v>
      </c>
      <c r="F215" s="309">
        <v>40</v>
      </c>
      <c r="G215" s="309">
        <v>0</v>
      </c>
      <c r="H215" s="309">
        <v>24</v>
      </c>
      <c r="I215" s="370">
        <f t="shared" si="17"/>
        <v>356</v>
      </c>
      <c r="J215" s="311"/>
      <c r="K215" s="84">
        <f t="shared" si="19"/>
        <v>1</v>
      </c>
      <c r="L215" s="85">
        <f t="shared" si="20"/>
        <v>5.9333333333333336</v>
      </c>
      <c r="M215" s="312"/>
      <c r="N215" s="86"/>
    </row>
    <row r="216" spans="1:14" ht="16.5" customHeight="1" x14ac:dyDescent="0.25">
      <c r="A216" s="73">
        <v>43634</v>
      </c>
      <c r="B216" s="288">
        <v>0.3125</v>
      </c>
      <c r="C216" s="288">
        <v>0.60416666666666663</v>
      </c>
      <c r="D216" s="197">
        <f t="shared" si="18"/>
        <v>7</v>
      </c>
      <c r="E216" s="289">
        <v>0</v>
      </c>
      <c r="F216" s="289">
        <v>0</v>
      </c>
      <c r="G216" s="289">
        <v>0</v>
      </c>
      <c r="H216" s="289">
        <v>0</v>
      </c>
      <c r="I216" s="371">
        <f>I215</f>
        <v>356</v>
      </c>
      <c r="J216" s="291" t="s">
        <v>10</v>
      </c>
      <c r="K216" s="75">
        <f t="shared" si="19"/>
        <v>1</v>
      </c>
      <c r="L216" s="76">
        <f t="shared" si="20"/>
        <v>5.9333333333333336</v>
      </c>
      <c r="M216" s="292"/>
      <c r="N216" s="77" t="s">
        <v>86</v>
      </c>
    </row>
    <row r="217" spans="1:14" ht="16.5" customHeight="1" x14ac:dyDescent="0.25">
      <c r="A217" s="73">
        <v>43635</v>
      </c>
      <c r="B217" s="288">
        <v>0.3125</v>
      </c>
      <c r="C217" s="288">
        <v>0.60416666666666663</v>
      </c>
      <c r="D217" s="197">
        <f t="shared" si="18"/>
        <v>7</v>
      </c>
      <c r="E217" s="289">
        <v>0</v>
      </c>
      <c r="F217" s="289">
        <v>0</v>
      </c>
      <c r="G217" s="289">
        <v>0</v>
      </c>
      <c r="H217" s="289">
        <v>0</v>
      </c>
      <c r="I217" s="371">
        <f>I216</f>
        <v>356</v>
      </c>
      <c r="J217" s="291" t="s">
        <v>10</v>
      </c>
      <c r="K217" s="75">
        <f t="shared" si="19"/>
        <v>1</v>
      </c>
      <c r="L217" s="76">
        <f t="shared" si="20"/>
        <v>5.9333333333333336</v>
      </c>
      <c r="M217" s="292"/>
      <c r="N217" s="77" t="s">
        <v>86</v>
      </c>
    </row>
    <row r="218" spans="1:14" ht="16.5" customHeight="1" x14ac:dyDescent="0.25">
      <c r="A218" s="73">
        <v>43636</v>
      </c>
      <c r="B218" s="288">
        <v>0.3125</v>
      </c>
      <c r="C218" s="288">
        <v>0.60416666666666663</v>
      </c>
      <c r="D218" s="197">
        <f t="shared" si="18"/>
        <v>7</v>
      </c>
      <c r="E218" s="289">
        <v>0</v>
      </c>
      <c r="F218" s="289">
        <v>0</v>
      </c>
      <c r="G218" s="289">
        <v>0</v>
      </c>
      <c r="H218" s="289">
        <v>0</v>
      </c>
      <c r="I218" s="371">
        <f t="shared" ref="I218:I222" si="21">I217</f>
        <v>356</v>
      </c>
      <c r="J218" s="291" t="s">
        <v>10</v>
      </c>
      <c r="K218" s="75">
        <f t="shared" si="19"/>
        <v>1</v>
      </c>
      <c r="L218" s="76">
        <f t="shared" si="20"/>
        <v>5.9333333333333336</v>
      </c>
      <c r="M218" s="292"/>
      <c r="N218" s="77" t="s">
        <v>86</v>
      </c>
    </row>
    <row r="219" spans="1:14" ht="16.5" customHeight="1" thickBot="1" x14ac:dyDescent="0.3">
      <c r="A219" s="78">
        <v>43637</v>
      </c>
      <c r="B219" s="293">
        <v>0.3125</v>
      </c>
      <c r="C219" s="293">
        <v>0.60416666666666663</v>
      </c>
      <c r="D219" s="79">
        <f t="shared" si="18"/>
        <v>7</v>
      </c>
      <c r="E219" s="294">
        <v>0</v>
      </c>
      <c r="F219" s="294">
        <v>0</v>
      </c>
      <c r="G219" s="294">
        <v>0</v>
      </c>
      <c r="H219" s="294">
        <v>0</v>
      </c>
      <c r="I219" s="304">
        <f t="shared" si="21"/>
        <v>356</v>
      </c>
      <c r="J219" s="296" t="s">
        <v>10</v>
      </c>
      <c r="K219" s="80">
        <f t="shared" si="19"/>
        <v>1</v>
      </c>
      <c r="L219" s="81">
        <f t="shared" si="20"/>
        <v>5.9333333333333336</v>
      </c>
      <c r="M219" s="297"/>
      <c r="N219" s="82" t="s">
        <v>86</v>
      </c>
    </row>
    <row r="220" spans="1:14" ht="16.5" customHeight="1" x14ac:dyDescent="0.25">
      <c r="A220" s="87">
        <v>43640</v>
      </c>
      <c r="B220" s="288">
        <v>0.3125</v>
      </c>
      <c r="C220" s="306">
        <v>0.60416666666666663</v>
      </c>
      <c r="D220" s="196">
        <f t="shared" si="18"/>
        <v>7</v>
      </c>
      <c r="E220" s="289">
        <v>0</v>
      </c>
      <c r="F220" s="289">
        <v>0</v>
      </c>
      <c r="G220" s="289">
        <v>0</v>
      </c>
      <c r="H220" s="289">
        <v>0</v>
      </c>
      <c r="I220" s="370">
        <f t="shared" si="21"/>
        <v>356</v>
      </c>
      <c r="J220" s="291" t="s">
        <v>10</v>
      </c>
      <c r="K220" s="92">
        <f t="shared" si="19"/>
        <v>1</v>
      </c>
      <c r="L220" s="93">
        <f t="shared" si="20"/>
        <v>5.9333333333333336</v>
      </c>
      <c r="M220" s="292"/>
      <c r="N220" s="77" t="s">
        <v>86</v>
      </c>
    </row>
    <row r="221" spans="1:14" ht="16.5" customHeight="1" x14ac:dyDescent="0.25">
      <c r="A221" s="73">
        <v>43641</v>
      </c>
      <c r="B221" s="288">
        <v>0.3125</v>
      </c>
      <c r="C221" s="288">
        <v>0.60416666666666663</v>
      </c>
      <c r="D221" s="197">
        <f t="shared" si="18"/>
        <v>7</v>
      </c>
      <c r="E221" s="289">
        <v>0</v>
      </c>
      <c r="F221" s="289">
        <v>0</v>
      </c>
      <c r="G221" s="289">
        <v>0</v>
      </c>
      <c r="H221" s="289">
        <v>0</v>
      </c>
      <c r="I221" s="371">
        <f t="shared" si="21"/>
        <v>356</v>
      </c>
      <c r="J221" s="291" t="s">
        <v>10</v>
      </c>
      <c r="K221" s="75">
        <f t="shared" si="19"/>
        <v>1</v>
      </c>
      <c r="L221" s="76">
        <f t="shared" si="20"/>
        <v>5.9333333333333336</v>
      </c>
      <c r="M221" s="292"/>
      <c r="N221" s="77" t="s">
        <v>86</v>
      </c>
    </row>
    <row r="222" spans="1:14" ht="16.5" customHeight="1" x14ac:dyDescent="0.25">
      <c r="A222" s="73">
        <v>43642</v>
      </c>
      <c r="B222" s="288">
        <v>0.3125</v>
      </c>
      <c r="C222" s="288">
        <v>0.60416666666666663</v>
      </c>
      <c r="D222" s="197">
        <f t="shared" si="18"/>
        <v>7</v>
      </c>
      <c r="E222" s="289">
        <v>0</v>
      </c>
      <c r="F222" s="289">
        <v>0</v>
      </c>
      <c r="G222" s="289">
        <v>0</v>
      </c>
      <c r="H222" s="289">
        <v>0</v>
      </c>
      <c r="I222" s="371">
        <f t="shared" si="21"/>
        <v>356</v>
      </c>
      <c r="J222" s="291" t="s">
        <v>20</v>
      </c>
      <c r="K222" s="75">
        <f t="shared" si="19"/>
        <v>1</v>
      </c>
      <c r="L222" s="76">
        <f t="shared" si="20"/>
        <v>5.9333333333333336</v>
      </c>
      <c r="M222" s="292"/>
      <c r="N222" s="77" t="s">
        <v>14</v>
      </c>
    </row>
    <row r="223" spans="1:14" s="204" customFormat="1" ht="16.5" customHeight="1" x14ac:dyDescent="0.25">
      <c r="A223" s="73">
        <v>43643</v>
      </c>
      <c r="B223" s="88" t="s">
        <v>29</v>
      </c>
      <c r="C223" s="89"/>
      <c r="D223" s="203"/>
      <c r="E223" s="224"/>
      <c r="F223" s="224"/>
      <c r="G223" s="224"/>
      <c r="H223" s="224"/>
      <c r="I223" s="91"/>
      <c r="J223" s="211"/>
      <c r="K223" s="75">
        <f t="shared" si="19"/>
        <v>0</v>
      </c>
      <c r="L223" s="76">
        <v>0</v>
      </c>
      <c r="M223" s="224"/>
      <c r="N223" s="77" t="s">
        <v>27</v>
      </c>
    </row>
    <row r="224" spans="1:14" s="204" customFormat="1" ht="16.5" customHeight="1" x14ac:dyDescent="0.25">
      <c r="A224" s="73">
        <v>43644</v>
      </c>
      <c r="B224" s="88" t="s">
        <v>29</v>
      </c>
      <c r="C224" s="89"/>
      <c r="D224" s="203"/>
      <c r="E224" s="224"/>
      <c r="F224" s="224"/>
      <c r="G224" s="224"/>
      <c r="H224" s="224"/>
      <c r="I224" s="91"/>
      <c r="J224" s="211"/>
      <c r="K224" s="75">
        <f t="shared" si="19"/>
        <v>0</v>
      </c>
      <c r="L224" s="76">
        <v>0</v>
      </c>
      <c r="M224" s="224"/>
      <c r="N224" s="77"/>
    </row>
    <row r="226" spans="1:12" ht="16.5" customHeight="1" x14ac:dyDescent="0.25">
      <c r="A226" s="4"/>
      <c r="C226" s="1"/>
      <c r="D226" s="201"/>
      <c r="E226" s="199"/>
      <c r="F226" s="199"/>
      <c r="G226" s="199"/>
      <c r="H226" s="199"/>
      <c r="I226" s="2"/>
    </row>
    <row r="227" spans="1:12" ht="16.5" customHeight="1" x14ac:dyDescent="0.25">
      <c r="A227" s="4"/>
      <c r="I227" s="6"/>
      <c r="L227" s="7"/>
    </row>
    <row r="228" spans="1:12" ht="16.5" customHeight="1" x14ac:dyDescent="0.25">
      <c r="A228" s="4"/>
    </row>
  </sheetData>
  <sheetProtection algorithmName="SHA-512" hashValue="Z/c+D0qEzCyPGcgh9MCCueJ8cMzdZRE8CvUatKW4BF1S+oyPlqpXY/WNYDVKdwiFOnhMs+VpNyLsYDMyb/spmQ==" saltValue="+V2y9qTbYeLD2ZaQ/J22dQ==" spinCount="100000" sheet="1" selectLockedCells="1"/>
  <conditionalFormatting sqref="K6">
    <cfRule type="cellIs" dxfId="17" priority="5" operator="lessThan">
      <formula>180</formula>
    </cfRule>
    <cfRule type="cellIs" dxfId="16" priority="6" operator="greaterThanOrEqual">
      <formula>180</formula>
    </cfRule>
  </conditionalFormatting>
  <conditionalFormatting sqref="L6">
    <cfRule type="cellIs" dxfId="15" priority="3" operator="lessThan">
      <formula>$D$6</formula>
    </cfRule>
    <cfRule type="cellIs" dxfId="14" priority="4" operator="greaterThanOrEqual">
      <formula>$D$6</formula>
    </cfRule>
  </conditionalFormatting>
  <conditionalFormatting sqref="M6">
    <cfRule type="cellIs" dxfId="13" priority="1" operator="greaterThan">
      <formula>$G$6</formula>
    </cfRule>
    <cfRule type="cellIs" dxfId="12" priority="2" operator="lessThanOrEqual">
      <formula>$G$6</formula>
    </cfRule>
  </conditionalFormatting>
  <dataValidations disablePrompts="1" count="1">
    <dataValidation type="list" allowBlank="1" showInputMessage="1" showErrorMessage="1" errorTitle="Incorrect Grade" error="Please use the drop-down arrow to enter either K-6, 7-12, or Half-K.  " sqref="B6">
      <formula1>"K-6,7-12,Half-K"</formula1>
    </dataValidation>
  </dataValidations>
  <pageMargins left="0.7" right="0.7" top="0.75" bottom="0.75" header="0.3" footer="0.3"/>
  <pageSetup scale="75" fitToHeight="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8"/>
  <sheetViews>
    <sheetView topLeftCell="A205" zoomScale="85" zoomScaleNormal="85" workbookViewId="0">
      <selection activeCell="K9" sqref="K9"/>
    </sheetView>
  </sheetViews>
  <sheetFormatPr defaultRowHeight="16.5" customHeight="1" x14ac:dyDescent="0.25"/>
  <cols>
    <col min="1" max="1" width="16.85546875" style="8" customWidth="1"/>
    <col min="2" max="2" width="11.85546875" style="4" customWidth="1"/>
    <col min="3" max="3" width="14.85546875" style="4" customWidth="1"/>
    <col min="4" max="4" width="11" style="202" customWidth="1"/>
    <col min="5" max="5" width="10.7109375" style="200" customWidth="1"/>
    <col min="6" max="6" width="8" style="200" customWidth="1"/>
    <col min="7" max="7" width="7.5703125" style="200" customWidth="1"/>
    <col min="8" max="8" width="9.42578125" style="200"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89</v>
      </c>
      <c r="B1" s="380"/>
      <c r="C1" s="380"/>
      <c r="D1" s="380"/>
      <c r="E1" s="380"/>
      <c r="F1" s="380"/>
      <c r="G1" s="380"/>
      <c r="H1" s="380"/>
      <c r="I1" s="380"/>
      <c r="J1" s="380"/>
      <c r="K1" s="380"/>
      <c r="L1" s="380"/>
      <c r="M1" s="380"/>
      <c r="N1" s="381"/>
    </row>
    <row r="2" spans="1:15" ht="15" x14ac:dyDescent="0.3">
      <c r="A2" s="12"/>
      <c r="B2" s="272"/>
      <c r="C2" s="272"/>
      <c r="D2" s="273"/>
      <c r="E2" s="274"/>
      <c r="F2" s="274"/>
      <c r="G2" s="274"/>
      <c r="H2" s="274"/>
      <c r="I2" s="13"/>
      <c r="J2" s="13"/>
      <c r="K2" s="14"/>
      <c r="L2" s="14"/>
      <c r="M2" s="14"/>
      <c r="N2" s="15"/>
    </row>
    <row r="3" spans="1:15" ht="15" x14ac:dyDescent="0.3">
      <c r="A3" s="16" t="s">
        <v>31</v>
      </c>
      <c r="B3" s="373" t="s">
        <v>37</v>
      </c>
      <c r="C3" s="374"/>
      <c r="D3" s="374"/>
      <c r="E3" s="374"/>
      <c r="F3" s="374"/>
      <c r="G3" s="375"/>
      <c r="H3" s="274"/>
      <c r="I3" s="13"/>
      <c r="J3" s="13"/>
      <c r="K3" s="14"/>
      <c r="L3" s="14"/>
      <c r="M3" s="14"/>
      <c r="N3" s="15"/>
    </row>
    <row r="4" spans="1:15" ht="15" x14ac:dyDescent="0.3">
      <c r="A4" s="16" t="s">
        <v>30</v>
      </c>
      <c r="B4" s="373" t="s">
        <v>55</v>
      </c>
      <c r="C4" s="374"/>
      <c r="D4" s="374"/>
      <c r="E4" s="374"/>
      <c r="F4" s="374"/>
      <c r="G4" s="375"/>
      <c r="H4" s="274"/>
      <c r="I4" s="13"/>
      <c r="J4" s="13"/>
      <c r="K4" s="14" t="s">
        <v>21</v>
      </c>
      <c r="L4" s="14" t="s">
        <v>22</v>
      </c>
      <c r="M4" s="14" t="s">
        <v>41</v>
      </c>
      <c r="N4" s="15"/>
    </row>
    <row r="5" spans="1:15" ht="15.75" thickBot="1" x14ac:dyDescent="0.35">
      <c r="A5" s="16" t="s">
        <v>32</v>
      </c>
      <c r="B5" s="373" t="s">
        <v>51</v>
      </c>
      <c r="C5" s="374"/>
      <c r="D5" s="376"/>
      <c r="E5" s="374"/>
      <c r="F5" s="374"/>
      <c r="G5" s="375"/>
      <c r="H5" s="274"/>
      <c r="I5" s="13"/>
      <c r="J5" s="13"/>
      <c r="K5" s="14"/>
      <c r="L5" s="14"/>
      <c r="M5" s="14"/>
      <c r="N5" s="15"/>
    </row>
    <row r="6" spans="1:15" ht="15.75" thickBot="1" x14ac:dyDescent="0.35">
      <c r="A6" s="17" t="s">
        <v>33</v>
      </c>
      <c r="B6" s="275" t="s">
        <v>43</v>
      </c>
      <c r="C6" s="276" t="s">
        <v>24</v>
      </c>
      <c r="D6" s="18">
        <f>IF(B6="K-6",900,IF(B6="7-12",990,IF(B6="Half-K",450,"Please use the dropdown box to enter K-6, 7-12, or Half-K")))</f>
        <v>900</v>
      </c>
      <c r="E6" s="277" t="s">
        <v>42</v>
      </c>
      <c r="F6" s="278"/>
      <c r="G6" s="18">
        <f>MAX(MODE(D9:D222)*4,IF(B6="K-6",20,IF(B6="7-12",22,IF(B6="Half-K",10,"Please use the dropdown box to enter K-6, 7-12, or Half-K"))))</f>
        <v>24</v>
      </c>
      <c r="H6" s="274"/>
      <c r="I6" s="13"/>
      <c r="J6" s="13"/>
      <c r="K6" s="279">
        <f>SUM(K10:K224)</f>
        <v>183</v>
      </c>
      <c r="L6" s="19">
        <f>SUM(L9:L224)+SUM(M9:M224)</f>
        <v>910</v>
      </c>
      <c r="M6" s="20">
        <f>SUM(M9:M224)</f>
        <v>24</v>
      </c>
      <c r="N6" s="198" t="s">
        <v>34</v>
      </c>
    </row>
    <row r="7" spans="1:15" ht="15" x14ac:dyDescent="0.3">
      <c r="A7" s="21" t="s">
        <v>18</v>
      </c>
      <c r="B7" s="280" t="s">
        <v>17</v>
      </c>
      <c r="C7" s="280" t="s">
        <v>17</v>
      </c>
      <c r="D7" s="281" t="s">
        <v>18</v>
      </c>
      <c r="E7" s="282" t="s">
        <v>17</v>
      </c>
      <c r="F7" s="282" t="s">
        <v>17</v>
      </c>
      <c r="G7" s="282" t="s">
        <v>17</v>
      </c>
      <c r="H7" s="282" t="s">
        <v>17</v>
      </c>
      <c r="I7" s="21" t="s">
        <v>18</v>
      </c>
      <c r="J7" s="22" t="s">
        <v>17</v>
      </c>
      <c r="K7" s="21" t="s">
        <v>18</v>
      </c>
      <c r="L7" s="21" t="s">
        <v>18</v>
      </c>
      <c r="M7" s="22" t="s">
        <v>17</v>
      </c>
      <c r="N7" s="15"/>
    </row>
    <row r="8" spans="1:15" ht="60.2" x14ac:dyDescent="0.3">
      <c r="A8" s="23" t="s">
        <v>0</v>
      </c>
      <c r="B8" s="24" t="s">
        <v>1</v>
      </c>
      <c r="C8" s="24" t="s">
        <v>2</v>
      </c>
      <c r="D8" s="283" t="s">
        <v>3</v>
      </c>
      <c r="E8" s="220" t="s">
        <v>15</v>
      </c>
      <c r="F8" s="220" t="s">
        <v>12</v>
      </c>
      <c r="G8" s="220" t="s">
        <v>16</v>
      </c>
      <c r="H8" s="220" t="s">
        <v>56</v>
      </c>
      <c r="I8" s="25" t="s">
        <v>4</v>
      </c>
      <c r="J8" s="24" t="s">
        <v>5</v>
      </c>
      <c r="K8" s="284" t="s">
        <v>6</v>
      </c>
      <c r="L8" s="25" t="s">
        <v>7</v>
      </c>
      <c r="M8" s="24" t="s">
        <v>19</v>
      </c>
      <c r="N8" s="26" t="s">
        <v>23</v>
      </c>
    </row>
    <row r="9" spans="1:15" ht="30.75" thickBot="1" x14ac:dyDescent="0.35">
      <c r="A9" s="27" t="s">
        <v>50</v>
      </c>
      <c r="B9" s="28"/>
      <c r="C9" s="29"/>
      <c r="D9" s="207"/>
      <c r="E9" s="221"/>
      <c r="F9" s="221"/>
      <c r="G9" s="221"/>
      <c r="H9" s="221"/>
      <c r="I9" s="30"/>
      <c r="J9" s="208" t="s">
        <v>26</v>
      </c>
      <c r="K9" s="435">
        <f>IF(I9+M9&gt;0,1,0)</f>
        <v>0</v>
      </c>
      <c r="L9" s="285" t="s">
        <v>13</v>
      </c>
      <c r="M9" s="286"/>
      <c r="N9" s="32" t="s">
        <v>40</v>
      </c>
      <c r="O9" s="9"/>
    </row>
    <row r="10" spans="1:15" s="204" customFormat="1" ht="16.5" customHeight="1" x14ac:dyDescent="0.3">
      <c r="A10" s="33">
        <v>43346</v>
      </c>
      <c r="B10" s="34" t="s">
        <v>11</v>
      </c>
      <c r="C10" s="35"/>
      <c r="D10" s="205"/>
      <c r="E10" s="222"/>
      <c r="F10" s="222"/>
      <c r="G10" s="222"/>
      <c r="H10" s="222"/>
      <c r="I10" s="36"/>
      <c r="J10" s="209" t="s">
        <v>66</v>
      </c>
      <c r="K10" s="37">
        <f t="shared" ref="K10:K73" si="0">IF(I10+M10&gt;0,1,0)</f>
        <v>0</v>
      </c>
      <c r="L10" s="287">
        <f>I10/60</f>
        <v>0</v>
      </c>
      <c r="M10" s="233"/>
      <c r="N10" s="38"/>
      <c r="O10" s="206"/>
    </row>
    <row r="11" spans="1:15" ht="16.5" customHeight="1" x14ac:dyDescent="0.3">
      <c r="A11" s="39">
        <v>43347</v>
      </c>
      <c r="B11" s="288"/>
      <c r="C11" s="288"/>
      <c r="D11" s="40">
        <f>MAX((INT((C11-B11)*1440)/60),0)</f>
        <v>0</v>
      </c>
      <c r="E11" s="289"/>
      <c r="F11" s="289"/>
      <c r="G11" s="289"/>
      <c r="H11" s="289"/>
      <c r="I11" s="290">
        <f>MAX((D11*60)-H11-F11-E11-G11,0)</f>
        <v>0</v>
      </c>
      <c r="J11" s="314" t="s">
        <v>48</v>
      </c>
      <c r="K11" s="41">
        <f t="shared" ref="K11:K12" si="1">IF(I11+M11&gt;0,1,0)</f>
        <v>1</v>
      </c>
      <c r="L11" s="287">
        <f t="shared" ref="L11" si="2">I11/60</f>
        <v>0</v>
      </c>
      <c r="M11" s="292">
        <v>6</v>
      </c>
      <c r="N11" s="43"/>
    </row>
    <row r="12" spans="1:15" ht="16.5" customHeight="1" x14ac:dyDescent="0.3">
      <c r="A12" s="39">
        <v>43348</v>
      </c>
      <c r="B12" s="288">
        <v>0.35416666666666669</v>
      </c>
      <c r="C12" s="288">
        <v>0.60416666666666663</v>
      </c>
      <c r="D12" s="40">
        <f t="shared" ref="D12" si="3">MAX((INT((C12-B12)*1440)/60),0)</f>
        <v>6</v>
      </c>
      <c r="E12" s="289">
        <v>0</v>
      </c>
      <c r="F12" s="289">
        <v>30</v>
      </c>
      <c r="G12" s="289">
        <v>30</v>
      </c>
      <c r="H12" s="289">
        <v>0</v>
      </c>
      <c r="I12" s="290">
        <f t="shared" ref="I12" si="4">MAX((D12*60)-H12-F12-E12-G12,0)</f>
        <v>300</v>
      </c>
      <c r="J12" s="291"/>
      <c r="K12" s="41">
        <f t="shared" si="1"/>
        <v>1</v>
      </c>
      <c r="L12" s="42">
        <f>I12/60</f>
        <v>5</v>
      </c>
      <c r="M12" s="292"/>
      <c r="N12" s="43"/>
      <c r="O12" s="10"/>
    </row>
    <row r="13" spans="1:15" ht="15" x14ac:dyDescent="0.3">
      <c r="A13" s="39">
        <v>43349</v>
      </c>
      <c r="B13" s="288">
        <v>0.35416666666666669</v>
      </c>
      <c r="C13" s="288">
        <v>0.60416666666666663</v>
      </c>
      <c r="D13" s="40">
        <f t="shared" ref="D13:D76" si="5">MAX((INT((C13-B13)*1440)/60),0)</f>
        <v>6</v>
      </c>
      <c r="E13" s="289">
        <v>0</v>
      </c>
      <c r="F13" s="289">
        <v>30</v>
      </c>
      <c r="G13" s="289">
        <v>30</v>
      </c>
      <c r="H13" s="289">
        <v>0</v>
      </c>
      <c r="I13" s="290">
        <f t="shared" ref="I13:I76" si="6">MAX((D13*60)-H13-F13-E13-G13,0)</f>
        <v>300</v>
      </c>
      <c r="J13" s="291"/>
      <c r="K13" s="41">
        <f t="shared" si="0"/>
        <v>1</v>
      </c>
      <c r="L13" s="42">
        <f>I13/60</f>
        <v>5</v>
      </c>
      <c r="M13" s="292"/>
      <c r="N13" s="43"/>
      <c r="O13" s="10"/>
    </row>
    <row r="14" spans="1:15" ht="16.5" customHeight="1" thickBot="1" x14ac:dyDescent="0.35">
      <c r="A14" s="44">
        <v>43350</v>
      </c>
      <c r="B14" s="293">
        <v>0.35416666666666669</v>
      </c>
      <c r="C14" s="293">
        <v>0.60416666666666663</v>
      </c>
      <c r="D14" s="45">
        <f t="shared" si="5"/>
        <v>6</v>
      </c>
      <c r="E14" s="294">
        <v>0</v>
      </c>
      <c r="F14" s="294">
        <v>30</v>
      </c>
      <c r="G14" s="294">
        <v>30</v>
      </c>
      <c r="H14" s="294">
        <v>0</v>
      </c>
      <c r="I14" s="295">
        <f t="shared" si="6"/>
        <v>300</v>
      </c>
      <c r="J14" s="296"/>
      <c r="K14" s="46">
        <f t="shared" si="0"/>
        <v>1</v>
      </c>
      <c r="L14" s="31">
        <f t="shared" ref="L14:L74" si="7">I14/60</f>
        <v>5</v>
      </c>
      <c r="M14" s="297"/>
      <c r="N14" s="47"/>
      <c r="O14" s="10"/>
    </row>
    <row r="15" spans="1:15" ht="16.5" customHeight="1" thickBot="1" x14ac:dyDescent="0.35">
      <c r="A15" s="48">
        <v>43353</v>
      </c>
      <c r="B15" s="293">
        <v>0.35416666666666669</v>
      </c>
      <c r="C15" s="293">
        <v>0.60416666666666663</v>
      </c>
      <c r="D15" s="45">
        <f t="shared" ref="D15" si="8">MAX((INT((C15-B15)*1440)/60),0)</f>
        <v>6</v>
      </c>
      <c r="E15" s="294">
        <v>0</v>
      </c>
      <c r="F15" s="294">
        <v>30</v>
      </c>
      <c r="G15" s="294">
        <v>30</v>
      </c>
      <c r="H15" s="294">
        <v>0</v>
      </c>
      <c r="I15" s="298"/>
      <c r="J15" s="291"/>
      <c r="K15" s="299">
        <f t="shared" si="0"/>
        <v>0</v>
      </c>
      <c r="L15" s="300">
        <f t="shared" si="7"/>
        <v>0</v>
      </c>
      <c r="M15" s="292"/>
      <c r="N15" s="51"/>
    </row>
    <row r="16" spans="1:15" ht="16.5" customHeight="1" x14ac:dyDescent="0.3">
      <c r="A16" s="39">
        <v>43354</v>
      </c>
      <c r="B16" s="288">
        <v>0.35416666666666669</v>
      </c>
      <c r="C16" s="288">
        <v>0.60416666666666663</v>
      </c>
      <c r="D16" s="40">
        <f t="shared" si="5"/>
        <v>6</v>
      </c>
      <c r="E16" s="289">
        <v>0</v>
      </c>
      <c r="F16" s="289">
        <v>30</v>
      </c>
      <c r="G16" s="289">
        <v>30</v>
      </c>
      <c r="H16" s="289">
        <v>0</v>
      </c>
      <c r="I16" s="290">
        <f t="shared" si="6"/>
        <v>300</v>
      </c>
      <c r="J16" s="291"/>
      <c r="K16" s="41">
        <f t="shared" si="0"/>
        <v>1</v>
      </c>
      <c r="L16" s="42">
        <f t="shared" si="7"/>
        <v>5</v>
      </c>
      <c r="M16" s="292"/>
      <c r="N16" s="43"/>
    </row>
    <row r="17" spans="1:14" ht="16.5" customHeight="1" x14ac:dyDescent="0.3">
      <c r="A17" s="39">
        <v>43355</v>
      </c>
      <c r="B17" s="288">
        <v>0.35416666666666669</v>
      </c>
      <c r="C17" s="288">
        <v>0.60416666666666663</v>
      </c>
      <c r="D17" s="40">
        <f t="shared" si="5"/>
        <v>6</v>
      </c>
      <c r="E17" s="289">
        <v>0</v>
      </c>
      <c r="F17" s="289">
        <v>30</v>
      </c>
      <c r="G17" s="289">
        <v>30</v>
      </c>
      <c r="H17" s="289">
        <v>0</v>
      </c>
      <c r="I17" s="290">
        <f t="shared" si="6"/>
        <v>300</v>
      </c>
      <c r="J17" s="291"/>
      <c r="K17" s="41">
        <f t="shared" si="0"/>
        <v>1</v>
      </c>
      <c r="L17" s="42">
        <f t="shared" si="7"/>
        <v>5</v>
      </c>
      <c r="M17" s="292"/>
      <c r="N17" s="43"/>
    </row>
    <row r="18" spans="1:14" ht="16.5" customHeight="1" x14ac:dyDescent="0.3">
      <c r="A18" s="39">
        <v>43356</v>
      </c>
      <c r="B18" s="288">
        <v>0.35416666666666669</v>
      </c>
      <c r="C18" s="288">
        <v>0.60416666666666663</v>
      </c>
      <c r="D18" s="40">
        <f t="shared" si="5"/>
        <v>6</v>
      </c>
      <c r="E18" s="289">
        <v>0</v>
      </c>
      <c r="F18" s="289">
        <v>30</v>
      </c>
      <c r="G18" s="289">
        <v>30</v>
      </c>
      <c r="H18" s="289">
        <v>0</v>
      </c>
      <c r="I18" s="290">
        <f t="shared" si="6"/>
        <v>300</v>
      </c>
      <c r="J18" s="291"/>
      <c r="K18" s="41">
        <f t="shared" si="0"/>
        <v>1</v>
      </c>
      <c r="L18" s="42">
        <f t="shared" si="7"/>
        <v>5</v>
      </c>
      <c r="M18" s="292"/>
      <c r="N18" s="43"/>
    </row>
    <row r="19" spans="1:14" ht="16.5" customHeight="1" thickBot="1" x14ac:dyDescent="0.35">
      <c r="A19" s="44">
        <v>43357</v>
      </c>
      <c r="B19" s="293">
        <v>0.35416666666666669</v>
      </c>
      <c r="C19" s="293">
        <v>0.60416666666666663</v>
      </c>
      <c r="D19" s="45">
        <f t="shared" si="5"/>
        <v>6</v>
      </c>
      <c r="E19" s="294">
        <v>0</v>
      </c>
      <c r="F19" s="294">
        <v>30</v>
      </c>
      <c r="G19" s="294">
        <v>30</v>
      </c>
      <c r="H19" s="294">
        <v>0</v>
      </c>
      <c r="I19" s="295">
        <f t="shared" si="6"/>
        <v>300</v>
      </c>
      <c r="J19" s="296"/>
      <c r="K19" s="46">
        <f t="shared" si="0"/>
        <v>1</v>
      </c>
      <c r="L19" s="31">
        <f t="shared" si="7"/>
        <v>5</v>
      </c>
      <c r="M19" s="297"/>
      <c r="N19" s="47"/>
    </row>
    <row r="20" spans="1:14" ht="16.5" customHeight="1" x14ac:dyDescent="0.3">
      <c r="A20" s="48">
        <v>43360</v>
      </c>
      <c r="B20" s="288">
        <v>0.35416666666666669</v>
      </c>
      <c r="C20" s="288">
        <v>0.60416666666666663</v>
      </c>
      <c r="D20" s="40">
        <f t="shared" si="5"/>
        <v>6</v>
      </c>
      <c r="E20" s="289">
        <v>0</v>
      </c>
      <c r="F20" s="289">
        <v>30</v>
      </c>
      <c r="G20" s="289">
        <v>30</v>
      </c>
      <c r="H20" s="289">
        <v>0</v>
      </c>
      <c r="I20" s="290">
        <f t="shared" si="6"/>
        <v>300</v>
      </c>
      <c r="J20" s="291"/>
      <c r="K20" s="49">
        <f t="shared" si="0"/>
        <v>1</v>
      </c>
      <c r="L20" s="50">
        <f t="shared" si="7"/>
        <v>5</v>
      </c>
      <c r="M20" s="292"/>
      <c r="N20" s="51"/>
    </row>
    <row r="21" spans="1:14" ht="16.5" customHeight="1" x14ac:dyDescent="0.3">
      <c r="A21" s="39">
        <v>43361</v>
      </c>
      <c r="B21" s="288">
        <v>0.35416666666666669</v>
      </c>
      <c r="C21" s="288">
        <v>0.60416666666666663</v>
      </c>
      <c r="D21" s="40">
        <f t="shared" si="5"/>
        <v>6</v>
      </c>
      <c r="E21" s="289">
        <v>0</v>
      </c>
      <c r="F21" s="289">
        <v>30</v>
      </c>
      <c r="G21" s="289">
        <v>30</v>
      </c>
      <c r="H21" s="289">
        <v>0</v>
      </c>
      <c r="I21" s="290">
        <f t="shared" si="6"/>
        <v>300</v>
      </c>
      <c r="J21" s="291"/>
      <c r="K21" s="41">
        <f t="shared" si="0"/>
        <v>1</v>
      </c>
      <c r="L21" s="42">
        <f t="shared" si="7"/>
        <v>5</v>
      </c>
      <c r="M21" s="292"/>
      <c r="N21" s="43"/>
    </row>
    <row r="22" spans="1:14" ht="16.5" customHeight="1" x14ac:dyDescent="0.3">
      <c r="A22" s="39">
        <v>43362</v>
      </c>
      <c r="B22" s="288">
        <v>0.35416666666666669</v>
      </c>
      <c r="C22" s="288">
        <v>0.60416666666666663</v>
      </c>
      <c r="D22" s="40">
        <f t="shared" ref="D22" si="9">MAX((INT((C22-B22)*1440)/60),0)</f>
        <v>6</v>
      </c>
      <c r="E22" s="289">
        <v>0</v>
      </c>
      <c r="F22" s="289">
        <v>30</v>
      </c>
      <c r="G22" s="289">
        <v>30</v>
      </c>
      <c r="H22" s="289">
        <v>0</v>
      </c>
      <c r="I22" s="298"/>
      <c r="J22" s="291"/>
      <c r="K22" s="41">
        <f t="shared" si="0"/>
        <v>0</v>
      </c>
      <c r="L22" s="42">
        <f t="shared" si="7"/>
        <v>0</v>
      </c>
      <c r="M22" s="292"/>
      <c r="N22" s="43"/>
    </row>
    <row r="23" spans="1:14" ht="16.5" customHeight="1" x14ac:dyDescent="0.3">
      <c r="A23" s="39">
        <v>43363</v>
      </c>
      <c r="B23" s="288">
        <v>0.35416666666666669</v>
      </c>
      <c r="C23" s="288">
        <v>0.60416666666666663</v>
      </c>
      <c r="D23" s="40">
        <f t="shared" si="5"/>
        <v>6</v>
      </c>
      <c r="E23" s="289">
        <v>0</v>
      </c>
      <c r="F23" s="289">
        <v>30</v>
      </c>
      <c r="G23" s="289">
        <v>30</v>
      </c>
      <c r="H23" s="289">
        <v>0</v>
      </c>
      <c r="I23" s="290">
        <f t="shared" si="6"/>
        <v>300</v>
      </c>
      <c r="J23" s="291"/>
      <c r="K23" s="41">
        <f t="shared" si="0"/>
        <v>1</v>
      </c>
      <c r="L23" s="42">
        <f t="shared" si="7"/>
        <v>5</v>
      </c>
      <c r="M23" s="292"/>
      <c r="N23" s="43"/>
    </row>
    <row r="24" spans="1:14" ht="16.5" customHeight="1" thickBot="1" x14ac:dyDescent="0.35">
      <c r="A24" s="44">
        <v>43364</v>
      </c>
      <c r="B24" s="293">
        <v>0.35416666666666669</v>
      </c>
      <c r="C24" s="293">
        <v>0.60416666666666663</v>
      </c>
      <c r="D24" s="45">
        <f t="shared" si="5"/>
        <v>6</v>
      </c>
      <c r="E24" s="294">
        <v>0</v>
      </c>
      <c r="F24" s="294">
        <v>30</v>
      </c>
      <c r="G24" s="294">
        <v>30</v>
      </c>
      <c r="H24" s="294">
        <v>0</v>
      </c>
      <c r="I24" s="295">
        <f t="shared" si="6"/>
        <v>300</v>
      </c>
      <c r="J24" s="296"/>
      <c r="K24" s="46">
        <f t="shared" si="0"/>
        <v>1</v>
      </c>
      <c r="L24" s="31">
        <f t="shared" si="7"/>
        <v>5</v>
      </c>
      <c r="M24" s="297"/>
      <c r="N24" s="47"/>
    </row>
    <row r="25" spans="1:14" ht="16.5" customHeight="1" x14ac:dyDescent="0.3">
      <c r="A25" s="48">
        <v>43367</v>
      </c>
      <c r="B25" s="288">
        <v>0.35416666666666669</v>
      </c>
      <c r="C25" s="288">
        <v>0.60416666666666663</v>
      </c>
      <c r="D25" s="40">
        <f t="shared" si="5"/>
        <v>6</v>
      </c>
      <c r="E25" s="289">
        <v>0</v>
      </c>
      <c r="F25" s="289">
        <v>30</v>
      </c>
      <c r="G25" s="289">
        <v>30</v>
      </c>
      <c r="H25" s="289">
        <v>0</v>
      </c>
      <c r="I25" s="290">
        <f t="shared" si="6"/>
        <v>300</v>
      </c>
      <c r="J25" s="291"/>
      <c r="K25" s="49">
        <f t="shared" si="0"/>
        <v>1</v>
      </c>
      <c r="L25" s="50">
        <f t="shared" si="7"/>
        <v>5</v>
      </c>
      <c r="M25" s="292"/>
      <c r="N25" s="51"/>
    </row>
    <row r="26" spans="1:14" ht="16.5" customHeight="1" x14ac:dyDescent="0.3">
      <c r="A26" s="39">
        <v>43368</v>
      </c>
      <c r="B26" s="288">
        <v>0.35416666666666669</v>
      </c>
      <c r="C26" s="288">
        <v>0.60416666666666663</v>
      </c>
      <c r="D26" s="40">
        <f t="shared" si="5"/>
        <v>6</v>
      </c>
      <c r="E26" s="289">
        <v>0</v>
      </c>
      <c r="F26" s="289">
        <v>30</v>
      </c>
      <c r="G26" s="289">
        <v>30</v>
      </c>
      <c r="H26" s="289">
        <v>0</v>
      </c>
      <c r="I26" s="290">
        <f t="shared" si="6"/>
        <v>300</v>
      </c>
      <c r="J26" s="291"/>
      <c r="K26" s="41">
        <f t="shared" si="0"/>
        <v>1</v>
      </c>
      <c r="L26" s="42">
        <f t="shared" si="7"/>
        <v>5</v>
      </c>
      <c r="M26" s="292"/>
      <c r="N26" s="43"/>
    </row>
    <row r="27" spans="1:14" ht="16.5" customHeight="1" x14ac:dyDescent="0.3">
      <c r="A27" s="39">
        <v>43369</v>
      </c>
      <c r="B27" s="288">
        <v>0.35416666666666669</v>
      </c>
      <c r="C27" s="288">
        <v>0.60416666666666663</v>
      </c>
      <c r="D27" s="40">
        <f t="shared" si="5"/>
        <v>6</v>
      </c>
      <c r="E27" s="289">
        <v>0</v>
      </c>
      <c r="F27" s="289">
        <v>30</v>
      </c>
      <c r="G27" s="289">
        <v>30</v>
      </c>
      <c r="H27" s="289">
        <v>0</v>
      </c>
      <c r="I27" s="290">
        <f t="shared" si="6"/>
        <v>300</v>
      </c>
      <c r="J27" s="291"/>
      <c r="K27" s="41">
        <f t="shared" si="0"/>
        <v>1</v>
      </c>
      <c r="L27" s="42">
        <f t="shared" si="7"/>
        <v>5</v>
      </c>
      <c r="M27" s="292"/>
      <c r="N27" s="43"/>
    </row>
    <row r="28" spans="1:14" ht="16.5" customHeight="1" x14ac:dyDescent="0.3">
      <c r="A28" s="39">
        <v>43370</v>
      </c>
      <c r="B28" s="288">
        <v>0.35416666666666669</v>
      </c>
      <c r="C28" s="288">
        <v>0.60416666666666663</v>
      </c>
      <c r="D28" s="40">
        <f t="shared" si="5"/>
        <v>6</v>
      </c>
      <c r="E28" s="289">
        <v>0</v>
      </c>
      <c r="F28" s="289">
        <v>30</v>
      </c>
      <c r="G28" s="289">
        <v>30</v>
      </c>
      <c r="H28" s="289">
        <v>0</v>
      </c>
      <c r="I28" s="290">
        <f t="shared" si="6"/>
        <v>300</v>
      </c>
      <c r="J28" s="291"/>
      <c r="K28" s="41">
        <f t="shared" si="0"/>
        <v>1</v>
      </c>
      <c r="L28" s="42">
        <f t="shared" si="7"/>
        <v>5</v>
      </c>
      <c r="M28" s="292"/>
      <c r="N28" s="43"/>
    </row>
    <row r="29" spans="1:14" ht="16.5" customHeight="1" thickBot="1" x14ac:dyDescent="0.35">
      <c r="A29" s="44">
        <v>43371</v>
      </c>
      <c r="B29" s="293">
        <v>0.35416666666666669</v>
      </c>
      <c r="C29" s="293">
        <v>0.60416666666666663</v>
      </c>
      <c r="D29" s="45">
        <f t="shared" si="5"/>
        <v>6</v>
      </c>
      <c r="E29" s="294">
        <v>0</v>
      </c>
      <c r="F29" s="294">
        <v>30</v>
      </c>
      <c r="G29" s="294">
        <v>30</v>
      </c>
      <c r="H29" s="294">
        <v>0</v>
      </c>
      <c r="I29" s="295">
        <f t="shared" si="6"/>
        <v>300</v>
      </c>
      <c r="J29" s="296"/>
      <c r="K29" s="46">
        <f t="shared" si="0"/>
        <v>1</v>
      </c>
      <c r="L29" s="31">
        <f t="shared" si="7"/>
        <v>5</v>
      </c>
      <c r="M29" s="297"/>
      <c r="N29" s="47"/>
    </row>
    <row r="30" spans="1:14" ht="16.5" customHeight="1" x14ac:dyDescent="0.3">
      <c r="A30" s="52">
        <v>43374</v>
      </c>
      <c r="B30" s="288">
        <v>0.35416666666666669</v>
      </c>
      <c r="C30" s="288">
        <v>0.60416666666666663</v>
      </c>
      <c r="D30" s="53">
        <f t="shared" si="5"/>
        <v>6</v>
      </c>
      <c r="E30" s="289">
        <v>0</v>
      </c>
      <c r="F30" s="289">
        <v>30</v>
      </c>
      <c r="G30" s="289">
        <v>30</v>
      </c>
      <c r="H30" s="289">
        <v>0</v>
      </c>
      <c r="I30" s="301">
        <f t="shared" si="6"/>
        <v>300</v>
      </c>
      <c r="J30" s="291"/>
      <c r="K30" s="54">
        <f t="shared" si="0"/>
        <v>1</v>
      </c>
      <c r="L30" s="55">
        <f t="shared" si="7"/>
        <v>5</v>
      </c>
      <c r="M30" s="292"/>
      <c r="N30" s="56"/>
    </row>
    <row r="31" spans="1:14" ht="16.5" customHeight="1" x14ac:dyDescent="0.3">
      <c r="A31" s="57">
        <v>43375</v>
      </c>
      <c r="B31" s="288">
        <v>0.35416666666666669</v>
      </c>
      <c r="C31" s="288">
        <v>0.60416666666666663</v>
      </c>
      <c r="D31" s="53">
        <f t="shared" si="5"/>
        <v>6</v>
      </c>
      <c r="E31" s="289">
        <v>0</v>
      </c>
      <c r="F31" s="289">
        <v>30</v>
      </c>
      <c r="G31" s="289">
        <v>30</v>
      </c>
      <c r="H31" s="289">
        <v>0</v>
      </c>
      <c r="I31" s="301">
        <f t="shared" si="6"/>
        <v>300</v>
      </c>
      <c r="J31" s="291"/>
      <c r="K31" s="58">
        <f t="shared" si="0"/>
        <v>1</v>
      </c>
      <c r="L31" s="59">
        <f t="shared" si="7"/>
        <v>5</v>
      </c>
      <c r="M31" s="292"/>
      <c r="N31" s="60"/>
    </row>
    <row r="32" spans="1:14" ht="16.5" customHeight="1" x14ac:dyDescent="0.3">
      <c r="A32" s="57">
        <v>43376</v>
      </c>
      <c r="B32" s="288">
        <v>0.35416666666666669</v>
      </c>
      <c r="C32" s="288">
        <v>0.60416666666666663</v>
      </c>
      <c r="D32" s="53">
        <f t="shared" si="5"/>
        <v>6</v>
      </c>
      <c r="E32" s="289">
        <v>0</v>
      </c>
      <c r="F32" s="289">
        <v>30</v>
      </c>
      <c r="G32" s="289">
        <v>30</v>
      </c>
      <c r="H32" s="289">
        <v>0</v>
      </c>
      <c r="I32" s="301">
        <f t="shared" si="6"/>
        <v>300</v>
      </c>
      <c r="J32" s="291"/>
      <c r="K32" s="58">
        <f t="shared" si="0"/>
        <v>1</v>
      </c>
      <c r="L32" s="59">
        <f t="shared" si="7"/>
        <v>5</v>
      </c>
      <c r="M32" s="292"/>
      <c r="N32" s="60"/>
    </row>
    <row r="33" spans="1:14" ht="16.5" customHeight="1" x14ac:dyDescent="0.3">
      <c r="A33" s="57">
        <v>43377</v>
      </c>
      <c r="B33" s="288">
        <v>0.35416666666666669</v>
      </c>
      <c r="C33" s="288">
        <v>0.60416666666666663</v>
      </c>
      <c r="D33" s="53">
        <f t="shared" si="5"/>
        <v>6</v>
      </c>
      <c r="E33" s="289">
        <v>0</v>
      </c>
      <c r="F33" s="289">
        <v>30</v>
      </c>
      <c r="G33" s="289">
        <v>30</v>
      </c>
      <c r="H33" s="289">
        <v>0</v>
      </c>
      <c r="I33" s="301">
        <f t="shared" si="6"/>
        <v>300</v>
      </c>
      <c r="J33" s="291"/>
      <c r="K33" s="58">
        <f t="shared" si="0"/>
        <v>1</v>
      </c>
      <c r="L33" s="59">
        <f t="shared" si="7"/>
        <v>5</v>
      </c>
      <c r="M33" s="292"/>
      <c r="N33" s="60"/>
    </row>
    <row r="34" spans="1:14" ht="16.5" customHeight="1" thickBot="1" x14ac:dyDescent="0.35">
      <c r="A34" s="61">
        <v>43378</v>
      </c>
      <c r="B34" s="293"/>
      <c r="C34" s="293"/>
      <c r="D34" s="62">
        <f t="shared" si="5"/>
        <v>0</v>
      </c>
      <c r="E34" s="294"/>
      <c r="F34" s="294"/>
      <c r="G34" s="294"/>
      <c r="H34" s="294"/>
      <c r="I34" s="302">
        <f t="shared" si="6"/>
        <v>0</v>
      </c>
      <c r="J34" s="296" t="s">
        <v>48</v>
      </c>
      <c r="K34" s="63">
        <f t="shared" si="0"/>
        <v>1</v>
      </c>
      <c r="L34" s="64">
        <f t="shared" si="7"/>
        <v>0</v>
      </c>
      <c r="M34" s="297">
        <v>6</v>
      </c>
      <c r="N34" s="65"/>
    </row>
    <row r="35" spans="1:14" s="204" customFormat="1" ht="16.5" customHeight="1" x14ac:dyDescent="0.3">
      <c r="A35" s="66">
        <v>43381</v>
      </c>
      <c r="B35" s="67" t="s">
        <v>11</v>
      </c>
      <c r="C35" s="68"/>
      <c r="D35" s="69"/>
      <c r="E35" s="223"/>
      <c r="F35" s="223"/>
      <c r="G35" s="223"/>
      <c r="H35" s="223"/>
      <c r="I35" s="228"/>
      <c r="J35" s="210" t="s">
        <v>60</v>
      </c>
      <c r="K35" s="70">
        <f t="shared" si="0"/>
        <v>0</v>
      </c>
      <c r="L35" s="71">
        <f t="shared" si="7"/>
        <v>0</v>
      </c>
      <c r="M35" s="215"/>
      <c r="N35" s="72"/>
    </row>
    <row r="36" spans="1:14" ht="16.5" customHeight="1" x14ac:dyDescent="0.3">
      <c r="A36" s="57">
        <v>43382</v>
      </c>
      <c r="B36" s="288">
        <v>0.35416666666666669</v>
      </c>
      <c r="C36" s="288">
        <v>0.60416666666666663</v>
      </c>
      <c r="D36" s="53">
        <f t="shared" si="5"/>
        <v>6</v>
      </c>
      <c r="E36" s="289">
        <v>0</v>
      </c>
      <c r="F36" s="289">
        <v>30</v>
      </c>
      <c r="G36" s="289">
        <v>30</v>
      </c>
      <c r="H36" s="289">
        <v>0</v>
      </c>
      <c r="I36" s="301">
        <f t="shared" si="6"/>
        <v>300</v>
      </c>
      <c r="J36" s="291"/>
      <c r="K36" s="58">
        <f t="shared" si="0"/>
        <v>1</v>
      </c>
      <c r="L36" s="59">
        <f t="shared" si="7"/>
        <v>5</v>
      </c>
      <c r="M36" s="292"/>
      <c r="N36" s="60"/>
    </row>
    <row r="37" spans="1:14" ht="16.5" customHeight="1" x14ac:dyDescent="0.3">
      <c r="A37" s="57">
        <v>43383</v>
      </c>
      <c r="B37" s="288">
        <v>0.35416666666666669</v>
      </c>
      <c r="C37" s="288">
        <v>0.60416666666666663</v>
      </c>
      <c r="D37" s="53">
        <f t="shared" si="5"/>
        <v>6</v>
      </c>
      <c r="E37" s="289">
        <v>0</v>
      </c>
      <c r="F37" s="289">
        <v>30</v>
      </c>
      <c r="G37" s="289">
        <v>30</v>
      </c>
      <c r="H37" s="289">
        <v>0</v>
      </c>
      <c r="I37" s="301">
        <f t="shared" si="6"/>
        <v>300</v>
      </c>
      <c r="J37" s="291"/>
      <c r="K37" s="58">
        <f t="shared" si="0"/>
        <v>1</v>
      </c>
      <c r="L37" s="59">
        <f t="shared" si="7"/>
        <v>5</v>
      </c>
      <c r="M37" s="292"/>
      <c r="N37" s="60"/>
    </row>
    <row r="38" spans="1:14" ht="16.5" customHeight="1" x14ac:dyDescent="0.3">
      <c r="A38" s="57">
        <v>43384</v>
      </c>
      <c r="B38" s="288">
        <v>0.35416666666666669</v>
      </c>
      <c r="C38" s="288">
        <v>0.60416666666666663</v>
      </c>
      <c r="D38" s="53">
        <f t="shared" si="5"/>
        <v>6</v>
      </c>
      <c r="E38" s="289">
        <v>0</v>
      </c>
      <c r="F38" s="289">
        <v>30</v>
      </c>
      <c r="G38" s="289">
        <v>30</v>
      </c>
      <c r="H38" s="289">
        <v>0</v>
      </c>
      <c r="I38" s="301">
        <f t="shared" si="6"/>
        <v>300</v>
      </c>
      <c r="J38" s="291"/>
      <c r="K38" s="58">
        <f t="shared" si="0"/>
        <v>1</v>
      </c>
      <c r="L38" s="59">
        <f t="shared" si="7"/>
        <v>5</v>
      </c>
      <c r="M38" s="292"/>
      <c r="N38" s="60"/>
    </row>
    <row r="39" spans="1:14" ht="16.5" customHeight="1" thickBot="1" x14ac:dyDescent="0.35">
      <c r="A39" s="61">
        <v>43385</v>
      </c>
      <c r="B39" s="293">
        <v>0.35416666666666669</v>
      </c>
      <c r="C39" s="293">
        <v>0.60416666666666663</v>
      </c>
      <c r="D39" s="62">
        <f t="shared" si="5"/>
        <v>6</v>
      </c>
      <c r="E39" s="294">
        <v>0</v>
      </c>
      <c r="F39" s="294">
        <v>30</v>
      </c>
      <c r="G39" s="294">
        <v>30</v>
      </c>
      <c r="H39" s="294">
        <v>0</v>
      </c>
      <c r="I39" s="302">
        <f t="shared" si="6"/>
        <v>300</v>
      </c>
      <c r="J39" s="296"/>
      <c r="K39" s="63">
        <f t="shared" si="0"/>
        <v>1</v>
      </c>
      <c r="L39" s="64">
        <f t="shared" si="7"/>
        <v>5</v>
      </c>
      <c r="M39" s="297"/>
      <c r="N39" s="65"/>
    </row>
    <row r="40" spans="1:14" ht="16.5" customHeight="1" x14ac:dyDescent="0.3">
      <c r="A40" s="66">
        <v>43388</v>
      </c>
      <c r="B40" s="288">
        <v>0.35416666666666669</v>
      </c>
      <c r="C40" s="288">
        <v>0.60416666666666663</v>
      </c>
      <c r="D40" s="53">
        <f t="shared" si="5"/>
        <v>6</v>
      </c>
      <c r="E40" s="289">
        <v>0</v>
      </c>
      <c r="F40" s="289">
        <v>30</v>
      </c>
      <c r="G40" s="289">
        <v>30</v>
      </c>
      <c r="H40" s="289">
        <v>0</v>
      </c>
      <c r="I40" s="301">
        <f t="shared" si="6"/>
        <v>300</v>
      </c>
      <c r="J40" s="291"/>
      <c r="K40" s="70">
        <f t="shared" si="0"/>
        <v>1</v>
      </c>
      <c r="L40" s="71">
        <f t="shared" si="7"/>
        <v>5</v>
      </c>
      <c r="M40" s="292"/>
      <c r="N40" s="72"/>
    </row>
    <row r="41" spans="1:14" ht="16.5" customHeight="1" x14ac:dyDescent="0.3">
      <c r="A41" s="57">
        <v>43389</v>
      </c>
      <c r="B41" s="288">
        <v>0.35416666666666669</v>
      </c>
      <c r="C41" s="288">
        <v>0.60416666666666663</v>
      </c>
      <c r="D41" s="53">
        <f t="shared" si="5"/>
        <v>6</v>
      </c>
      <c r="E41" s="289">
        <v>0</v>
      </c>
      <c r="F41" s="289">
        <v>30</v>
      </c>
      <c r="G41" s="289">
        <v>30</v>
      </c>
      <c r="H41" s="289">
        <v>0</v>
      </c>
      <c r="I41" s="301">
        <f t="shared" si="6"/>
        <v>300</v>
      </c>
      <c r="J41" s="291"/>
      <c r="K41" s="58">
        <f t="shared" si="0"/>
        <v>1</v>
      </c>
      <c r="L41" s="59">
        <f t="shared" si="7"/>
        <v>5</v>
      </c>
      <c r="M41" s="292"/>
      <c r="N41" s="60"/>
    </row>
    <row r="42" spans="1:14" ht="16.5" customHeight="1" x14ac:dyDescent="0.3">
      <c r="A42" s="57">
        <v>43390</v>
      </c>
      <c r="B42" s="288">
        <v>0.35416666666666669</v>
      </c>
      <c r="C42" s="288">
        <v>0.60416666666666663</v>
      </c>
      <c r="D42" s="53">
        <f t="shared" si="5"/>
        <v>6</v>
      </c>
      <c r="E42" s="289">
        <v>0</v>
      </c>
      <c r="F42" s="289">
        <v>30</v>
      </c>
      <c r="G42" s="289">
        <v>30</v>
      </c>
      <c r="H42" s="289">
        <v>0</v>
      </c>
      <c r="I42" s="301">
        <f t="shared" si="6"/>
        <v>300</v>
      </c>
      <c r="J42" s="291"/>
      <c r="K42" s="58">
        <f t="shared" si="0"/>
        <v>1</v>
      </c>
      <c r="L42" s="59">
        <f t="shared" si="7"/>
        <v>5</v>
      </c>
      <c r="M42" s="292"/>
      <c r="N42" s="60"/>
    </row>
    <row r="43" spans="1:14" ht="16.5" customHeight="1" x14ac:dyDescent="0.3">
      <c r="A43" s="57">
        <v>43391</v>
      </c>
      <c r="B43" s="288">
        <v>0.35416666666666669</v>
      </c>
      <c r="C43" s="288">
        <v>0.60416666666666663</v>
      </c>
      <c r="D43" s="53">
        <f t="shared" si="5"/>
        <v>6</v>
      </c>
      <c r="E43" s="289">
        <v>0</v>
      </c>
      <c r="F43" s="289">
        <v>30</v>
      </c>
      <c r="G43" s="289">
        <v>30</v>
      </c>
      <c r="H43" s="289">
        <v>0</v>
      </c>
      <c r="I43" s="301">
        <f t="shared" si="6"/>
        <v>300</v>
      </c>
      <c r="J43" s="291"/>
      <c r="K43" s="58">
        <f t="shared" si="0"/>
        <v>1</v>
      </c>
      <c r="L43" s="59">
        <f t="shared" si="7"/>
        <v>5</v>
      </c>
      <c r="M43" s="292"/>
      <c r="N43" s="60"/>
    </row>
    <row r="44" spans="1:14" ht="16.5" customHeight="1" thickBot="1" x14ac:dyDescent="0.35">
      <c r="A44" s="61">
        <v>43392</v>
      </c>
      <c r="B44" s="293">
        <v>0.35416666666666669</v>
      </c>
      <c r="C44" s="293">
        <v>0.60416666666666663</v>
      </c>
      <c r="D44" s="62">
        <f t="shared" si="5"/>
        <v>6</v>
      </c>
      <c r="E44" s="294">
        <v>0</v>
      </c>
      <c r="F44" s="294">
        <v>30</v>
      </c>
      <c r="G44" s="294">
        <v>30</v>
      </c>
      <c r="H44" s="294">
        <v>0</v>
      </c>
      <c r="I44" s="302">
        <f t="shared" si="6"/>
        <v>300</v>
      </c>
      <c r="J44" s="296"/>
      <c r="K44" s="63">
        <f t="shared" si="0"/>
        <v>1</v>
      </c>
      <c r="L44" s="64">
        <f t="shared" si="7"/>
        <v>5</v>
      </c>
      <c r="M44" s="297"/>
      <c r="N44" s="65"/>
    </row>
    <row r="45" spans="1:14" ht="16.5" customHeight="1" x14ac:dyDescent="0.3">
      <c r="A45" s="52">
        <v>43395</v>
      </c>
      <c r="B45" s="288">
        <v>0.35416666666666669</v>
      </c>
      <c r="C45" s="288">
        <v>0.60416666666666663</v>
      </c>
      <c r="D45" s="53">
        <f t="shared" si="5"/>
        <v>6</v>
      </c>
      <c r="E45" s="289">
        <v>0</v>
      </c>
      <c r="F45" s="289">
        <v>30</v>
      </c>
      <c r="G45" s="289">
        <v>30</v>
      </c>
      <c r="H45" s="289">
        <v>0</v>
      </c>
      <c r="I45" s="301">
        <f t="shared" si="6"/>
        <v>300</v>
      </c>
      <c r="J45" s="291"/>
      <c r="K45" s="54">
        <f t="shared" si="0"/>
        <v>1</v>
      </c>
      <c r="L45" s="55">
        <f t="shared" si="7"/>
        <v>5</v>
      </c>
      <c r="M45" s="292"/>
      <c r="N45" s="56"/>
    </row>
    <row r="46" spans="1:14" ht="16.5" customHeight="1" x14ac:dyDescent="0.3">
      <c r="A46" s="57">
        <v>43396</v>
      </c>
      <c r="B46" s="288">
        <v>0.35416666666666669</v>
      </c>
      <c r="C46" s="288">
        <v>0.60416666666666663</v>
      </c>
      <c r="D46" s="53">
        <f t="shared" si="5"/>
        <v>6</v>
      </c>
      <c r="E46" s="289">
        <v>0</v>
      </c>
      <c r="F46" s="289">
        <v>30</v>
      </c>
      <c r="G46" s="289">
        <v>30</v>
      </c>
      <c r="H46" s="289">
        <v>0</v>
      </c>
      <c r="I46" s="301">
        <f t="shared" si="6"/>
        <v>300</v>
      </c>
      <c r="J46" s="291"/>
      <c r="K46" s="58">
        <f t="shared" si="0"/>
        <v>1</v>
      </c>
      <c r="L46" s="59">
        <f t="shared" si="7"/>
        <v>5</v>
      </c>
      <c r="M46" s="292"/>
      <c r="N46" s="60"/>
    </row>
    <row r="47" spans="1:14" ht="16.5" customHeight="1" x14ac:dyDescent="0.3">
      <c r="A47" s="57">
        <v>43397</v>
      </c>
      <c r="B47" s="288">
        <v>0.35416666666666669</v>
      </c>
      <c r="C47" s="288">
        <v>0.60416666666666663</v>
      </c>
      <c r="D47" s="53">
        <f t="shared" si="5"/>
        <v>6</v>
      </c>
      <c r="E47" s="289">
        <v>0</v>
      </c>
      <c r="F47" s="289">
        <v>30</v>
      </c>
      <c r="G47" s="289">
        <v>30</v>
      </c>
      <c r="H47" s="289">
        <v>0</v>
      </c>
      <c r="I47" s="301">
        <f t="shared" si="6"/>
        <v>300</v>
      </c>
      <c r="J47" s="291"/>
      <c r="K47" s="58">
        <f t="shared" si="0"/>
        <v>1</v>
      </c>
      <c r="L47" s="59">
        <f t="shared" si="7"/>
        <v>5</v>
      </c>
      <c r="M47" s="292"/>
      <c r="N47" s="60"/>
    </row>
    <row r="48" spans="1:14" ht="16.5" customHeight="1" x14ac:dyDescent="0.3">
      <c r="A48" s="57">
        <v>43398</v>
      </c>
      <c r="B48" s="288">
        <v>0.35416666666666669</v>
      </c>
      <c r="C48" s="288">
        <v>0.60416666666666663</v>
      </c>
      <c r="D48" s="53">
        <f t="shared" si="5"/>
        <v>6</v>
      </c>
      <c r="E48" s="289">
        <v>0</v>
      </c>
      <c r="F48" s="289">
        <v>30</v>
      </c>
      <c r="G48" s="289">
        <v>30</v>
      </c>
      <c r="H48" s="289">
        <v>0</v>
      </c>
      <c r="I48" s="301">
        <f t="shared" si="6"/>
        <v>300</v>
      </c>
      <c r="J48" s="291"/>
      <c r="K48" s="58">
        <f t="shared" si="0"/>
        <v>1</v>
      </c>
      <c r="L48" s="59">
        <f t="shared" si="7"/>
        <v>5</v>
      </c>
      <c r="M48" s="292"/>
      <c r="N48" s="60"/>
    </row>
    <row r="49" spans="1:14" ht="16.5" customHeight="1" thickBot="1" x14ac:dyDescent="0.35">
      <c r="A49" s="61">
        <v>43399</v>
      </c>
      <c r="B49" s="293">
        <v>0.35416666666666669</v>
      </c>
      <c r="C49" s="293">
        <v>0.60416666666666663</v>
      </c>
      <c r="D49" s="62">
        <f t="shared" si="5"/>
        <v>6</v>
      </c>
      <c r="E49" s="294">
        <v>0</v>
      </c>
      <c r="F49" s="294">
        <v>30</v>
      </c>
      <c r="G49" s="294">
        <v>30</v>
      </c>
      <c r="H49" s="294">
        <v>0</v>
      </c>
      <c r="I49" s="302">
        <f t="shared" si="6"/>
        <v>300</v>
      </c>
      <c r="J49" s="296"/>
      <c r="K49" s="63">
        <f t="shared" si="0"/>
        <v>1</v>
      </c>
      <c r="L49" s="64">
        <f t="shared" si="7"/>
        <v>5</v>
      </c>
      <c r="M49" s="297"/>
      <c r="N49" s="65"/>
    </row>
    <row r="50" spans="1:14" ht="16.5" customHeight="1" x14ac:dyDescent="0.3">
      <c r="A50" s="52">
        <v>43402</v>
      </c>
      <c r="B50" s="288">
        <v>0.35416666666666669</v>
      </c>
      <c r="C50" s="288">
        <v>0.60416666666666663</v>
      </c>
      <c r="D50" s="53">
        <f t="shared" si="5"/>
        <v>6</v>
      </c>
      <c r="E50" s="289">
        <v>0</v>
      </c>
      <c r="F50" s="289">
        <v>30</v>
      </c>
      <c r="G50" s="289">
        <v>30</v>
      </c>
      <c r="H50" s="289">
        <v>0</v>
      </c>
      <c r="I50" s="301">
        <f t="shared" si="6"/>
        <v>300</v>
      </c>
      <c r="J50" s="291"/>
      <c r="K50" s="54">
        <f t="shared" si="0"/>
        <v>1</v>
      </c>
      <c r="L50" s="55">
        <f t="shared" si="7"/>
        <v>5</v>
      </c>
      <c r="M50" s="292"/>
      <c r="N50" s="56"/>
    </row>
    <row r="51" spans="1:14" ht="16.5" customHeight="1" x14ac:dyDescent="0.3">
      <c r="A51" s="57">
        <v>43403</v>
      </c>
      <c r="B51" s="288">
        <v>0.35416666666666669</v>
      </c>
      <c r="C51" s="288">
        <v>0.60416666666666663</v>
      </c>
      <c r="D51" s="53">
        <f t="shared" si="5"/>
        <v>6</v>
      </c>
      <c r="E51" s="289">
        <v>0</v>
      </c>
      <c r="F51" s="289">
        <v>30</v>
      </c>
      <c r="G51" s="289">
        <v>30</v>
      </c>
      <c r="H51" s="289">
        <v>0</v>
      </c>
      <c r="I51" s="301">
        <f t="shared" si="6"/>
        <v>300</v>
      </c>
      <c r="J51" s="291"/>
      <c r="K51" s="58">
        <f t="shared" si="0"/>
        <v>1</v>
      </c>
      <c r="L51" s="59">
        <f>I51/60</f>
        <v>5</v>
      </c>
      <c r="M51" s="292"/>
      <c r="N51" s="60"/>
    </row>
    <row r="52" spans="1:14" ht="16.5" customHeight="1" x14ac:dyDescent="0.3">
      <c r="A52" s="57">
        <v>43404</v>
      </c>
      <c r="B52" s="288">
        <v>0.35416666666666669</v>
      </c>
      <c r="C52" s="288">
        <v>0.60416666666666663</v>
      </c>
      <c r="D52" s="53">
        <f t="shared" si="5"/>
        <v>6</v>
      </c>
      <c r="E52" s="289">
        <v>0</v>
      </c>
      <c r="F52" s="289">
        <v>30</v>
      </c>
      <c r="G52" s="289">
        <v>30</v>
      </c>
      <c r="H52" s="289">
        <v>0</v>
      </c>
      <c r="I52" s="301">
        <f t="shared" si="6"/>
        <v>300</v>
      </c>
      <c r="J52" s="291"/>
      <c r="K52" s="58">
        <f t="shared" si="0"/>
        <v>1</v>
      </c>
      <c r="L52" s="59">
        <f t="shared" si="7"/>
        <v>5</v>
      </c>
      <c r="M52" s="292"/>
      <c r="N52" s="60"/>
    </row>
    <row r="53" spans="1:14" ht="16.5" customHeight="1" x14ac:dyDescent="0.3">
      <c r="A53" s="73">
        <v>43405</v>
      </c>
      <c r="B53" s="288">
        <v>0.35416666666666669</v>
      </c>
      <c r="C53" s="288">
        <v>0.60416666666666663</v>
      </c>
      <c r="D53" s="74">
        <f t="shared" si="5"/>
        <v>6</v>
      </c>
      <c r="E53" s="289">
        <v>0</v>
      </c>
      <c r="F53" s="289">
        <v>30</v>
      </c>
      <c r="G53" s="289">
        <v>30</v>
      </c>
      <c r="H53" s="289">
        <v>0</v>
      </c>
      <c r="I53" s="303">
        <f t="shared" si="6"/>
        <v>300</v>
      </c>
      <c r="J53" s="291"/>
      <c r="K53" s="75">
        <f t="shared" si="0"/>
        <v>1</v>
      </c>
      <c r="L53" s="76">
        <f t="shared" si="7"/>
        <v>5</v>
      </c>
      <c r="M53" s="292"/>
      <c r="N53" s="77"/>
    </row>
    <row r="54" spans="1:14" ht="16.5" customHeight="1" thickBot="1" x14ac:dyDescent="0.35">
      <c r="A54" s="78">
        <v>43406</v>
      </c>
      <c r="B54" s="293">
        <v>0.35416666666666669</v>
      </c>
      <c r="C54" s="293">
        <v>0.60416666666666663</v>
      </c>
      <c r="D54" s="79">
        <f t="shared" si="5"/>
        <v>6</v>
      </c>
      <c r="E54" s="294">
        <v>0</v>
      </c>
      <c r="F54" s="294">
        <v>30</v>
      </c>
      <c r="G54" s="294">
        <v>30</v>
      </c>
      <c r="H54" s="294">
        <v>0</v>
      </c>
      <c r="I54" s="304">
        <f t="shared" si="6"/>
        <v>300</v>
      </c>
      <c r="J54" s="296"/>
      <c r="K54" s="80">
        <f t="shared" si="0"/>
        <v>1</v>
      </c>
      <c r="L54" s="81">
        <f t="shared" si="7"/>
        <v>5</v>
      </c>
      <c r="M54" s="297"/>
      <c r="N54" s="82"/>
    </row>
    <row r="55" spans="1:14" ht="16.5" customHeight="1" x14ac:dyDescent="0.3">
      <c r="A55" s="83">
        <v>43409</v>
      </c>
      <c r="B55" s="288">
        <v>0.35416666666666669</v>
      </c>
      <c r="C55" s="288">
        <v>0.60416666666666663</v>
      </c>
      <c r="D55" s="74">
        <f t="shared" si="5"/>
        <v>6</v>
      </c>
      <c r="E55" s="289">
        <v>0</v>
      </c>
      <c r="F55" s="289">
        <v>30</v>
      </c>
      <c r="G55" s="289">
        <v>30</v>
      </c>
      <c r="H55" s="289">
        <v>0</v>
      </c>
      <c r="I55" s="303">
        <f t="shared" si="6"/>
        <v>300</v>
      </c>
      <c r="J55" s="291" t="s">
        <v>48</v>
      </c>
      <c r="K55" s="84">
        <f t="shared" si="0"/>
        <v>1</v>
      </c>
      <c r="L55" s="85">
        <f t="shared" si="7"/>
        <v>5</v>
      </c>
      <c r="M55" s="292"/>
      <c r="N55" s="86"/>
    </row>
    <row r="56" spans="1:14" ht="16.5" customHeight="1" x14ac:dyDescent="0.3">
      <c r="A56" s="73">
        <v>43410</v>
      </c>
      <c r="B56" s="288"/>
      <c r="C56" s="288"/>
      <c r="D56" s="74">
        <f t="shared" si="5"/>
        <v>0</v>
      </c>
      <c r="E56" s="289"/>
      <c r="F56" s="289"/>
      <c r="G56" s="289"/>
      <c r="H56" s="289"/>
      <c r="I56" s="303">
        <f t="shared" si="6"/>
        <v>0</v>
      </c>
      <c r="J56" s="291"/>
      <c r="K56" s="75">
        <f t="shared" si="0"/>
        <v>1</v>
      </c>
      <c r="L56" s="76">
        <f t="shared" si="7"/>
        <v>0</v>
      </c>
      <c r="M56" s="292">
        <v>6</v>
      </c>
      <c r="N56" s="77"/>
    </row>
    <row r="57" spans="1:14" ht="16.5" customHeight="1" x14ac:dyDescent="0.3">
      <c r="A57" s="73">
        <v>43411</v>
      </c>
      <c r="B57" s="288">
        <v>0.35416666666666669</v>
      </c>
      <c r="C57" s="288">
        <v>0.60416666666666663</v>
      </c>
      <c r="D57" s="74">
        <f t="shared" si="5"/>
        <v>6</v>
      </c>
      <c r="E57" s="289">
        <v>0</v>
      </c>
      <c r="F57" s="289">
        <v>30</v>
      </c>
      <c r="G57" s="289">
        <v>30</v>
      </c>
      <c r="H57" s="289">
        <v>0</v>
      </c>
      <c r="I57" s="303">
        <f t="shared" si="6"/>
        <v>300</v>
      </c>
      <c r="J57" s="291"/>
      <c r="K57" s="75">
        <f t="shared" si="0"/>
        <v>1</v>
      </c>
      <c r="L57" s="76">
        <f t="shared" si="7"/>
        <v>5</v>
      </c>
      <c r="M57" s="292"/>
      <c r="N57" s="77"/>
    </row>
    <row r="58" spans="1:14" ht="16.5" customHeight="1" x14ac:dyDescent="0.3">
      <c r="A58" s="73">
        <v>43412</v>
      </c>
      <c r="B58" s="288">
        <v>0.35416666666666669</v>
      </c>
      <c r="C58" s="288">
        <v>0.60416666666666663</v>
      </c>
      <c r="D58" s="74">
        <f t="shared" si="5"/>
        <v>6</v>
      </c>
      <c r="E58" s="289">
        <v>0</v>
      </c>
      <c r="F58" s="289">
        <v>30</v>
      </c>
      <c r="G58" s="289">
        <v>30</v>
      </c>
      <c r="H58" s="289">
        <v>0</v>
      </c>
      <c r="I58" s="303">
        <f t="shared" si="6"/>
        <v>300</v>
      </c>
      <c r="J58" s="291"/>
      <c r="K58" s="75">
        <f t="shared" si="0"/>
        <v>1</v>
      </c>
      <c r="L58" s="76">
        <f t="shared" si="7"/>
        <v>5</v>
      </c>
      <c r="M58" s="292"/>
      <c r="N58" s="77"/>
    </row>
    <row r="59" spans="1:14" ht="16.5" customHeight="1" thickBot="1" x14ac:dyDescent="0.35">
      <c r="A59" s="78">
        <v>43413</v>
      </c>
      <c r="B59" s="293">
        <v>0.35416666666666669</v>
      </c>
      <c r="C59" s="293">
        <v>0.60416666666666663</v>
      </c>
      <c r="D59" s="79">
        <f t="shared" si="5"/>
        <v>6</v>
      </c>
      <c r="E59" s="294">
        <v>0</v>
      </c>
      <c r="F59" s="294">
        <v>30</v>
      </c>
      <c r="G59" s="294">
        <v>30</v>
      </c>
      <c r="H59" s="294">
        <v>0</v>
      </c>
      <c r="I59" s="304">
        <f t="shared" si="6"/>
        <v>300</v>
      </c>
      <c r="J59" s="296"/>
      <c r="K59" s="80">
        <f t="shared" si="0"/>
        <v>1</v>
      </c>
      <c r="L59" s="81">
        <f t="shared" si="7"/>
        <v>5</v>
      </c>
      <c r="M59" s="297"/>
      <c r="N59" s="82"/>
    </row>
    <row r="60" spans="1:14" s="204" customFormat="1" ht="16.5" customHeight="1" x14ac:dyDescent="0.3">
      <c r="A60" s="87">
        <v>43416</v>
      </c>
      <c r="B60" s="88" t="s">
        <v>11</v>
      </c>
      <c r="C60" s="89"/>
      <c r="D60" s="90"/>
      <c r="E60" s="224"/>
      <c r="F60" s="224"/>
      <c r="G60" s="224"/>
      <c r="H60" s="224"/>
      <c r="I60" s="229"/>
      <c r="J60" s="211" t="s">
        <v>61</v>
      </c>
      <c r="K60" s="92">
        <f t="shared" si="0"/>
        <v>0</v>
      </c>
      <c r="L60" s="93">
        <f t="shared" si="7"/>
        <v>0</v>
      </c>
      <c r="M60" s="216"/>
      <c r="N60" s="94"/>
    </row>
    <row r="61" spans="1:14" ht="16.5" customHeight="1" x14ac:dyDescent="0.3">
      <c r="A61" s="73">
        <v>43417</v>
      </c>
      <c r="B61" s="288">
        <v>0.35416666666666669</v>
      </c>
      <c r="C61" s="288">
        <v>0.60416666666666663</v>
      </c>
      <c r="D61" s="74">
        <f t="shared" si="5"/>
        <v>6</v>
      </c>
      <c r="E61" s="289">
        <v>0</v>
      </c>
      <c r="F61" s="289">
        <v>30</v>
      </c>
      <c r="G61" s="289">
        <v>30</v>
      </c>
      <c r="H61" s="289">
        <v>0</v>
      </c>
      <c r="I61" s="303">
        <f t="shared" si="6"/>
        <v>300</v>
      </c>
      <c r="J61" s="291"/>
      <c r="K61" s="75">
        <f t="shared" si="0"/>
        <v>1</v>
      </c>
      <c r="L61" s="76">
        <f t="shared" si="7"/>
        <v>5</v>
      </c>
      <c r="M61" s="292"/>
      <c r="N61" s="77"/>
    </row>
    <row r="62" spans="1:14" ht="16.5" customHeight="1" x14ac:dyDescent="0.3">
      <c r="A62" s="73">
        <v>43418</v>
      </c>
      <c r="B62" s="288">
        <v>0.35416666666666669</v>
      </c>
      <c r="C62" s="288">
        <v>0.60416666666666663</v>
      </c>
      <c r="D62" s="74">
        <f t="shared" si="5"/>
        <v>6</v>
      </c>
      <c r="E62" s="289">
        <v>0</v>
      </c>
      <c r="F62" s="289">
        <v>30</v>
      </c>
      <c r="G62" s="289">
        <v>30</v>
      </c>
      <c r="H62" s="289">
        <v>0</v>
      </c>
      <c r="I62" s="303">
        <f t="shared" si="6"/>
        <v>300</v>
      </c>
      <c r="J62" s="291"/>
      <c r="K62" s="75">
        <f t="shared" si="0"/>
        <v>1</v>
      </c>
      <c r="L62" s="76">
        <f t="shared" si="7"/>
        <v>5</v>
      </c>
      <c r="M62" s="292"/>
      <c r="N62" s="77"/>
    </row>
    <row r="63" spans="1:14" ht="16.5" customHeight="1" x14ac:dyDescent="0.3">
      <c r="A63" s="73">
        <v>43419</v>
      </c>
      <c r="B63" s="288">
        <v>0.35416666666666669</v>
      </c>
      <c r="C63" s="288">
        <v>0.60416666666666663</v>
      </c>
      <c r="D63" s="74">
        <f t="shared" si="5"/>
        <v>6</v>
      </c>
      <c r="E63" s="289">
        <v>0</v>
      </c>
      <c r="F63" s="289">
        <v>30</v>
      </c>
      <c r="G63" s="289">
        <v>30</v>
      </c>
      <c r="H63" s="289">
        <v>0</v>
      </c>
      <c r="I63" s="303">
        <f t="shared" si="6"/>
        <v>300</v>
      </c>
      <c r="J63" s="291"/>
      <c r="K63" s="75">
        <f t="shared" si="0"/>
        <v>1</v>
      </c>
      <c r="L63" s="76">
        <f t="shared" si="7"/>
        <v>5</v>
      </c>
      <c r="M63" s="292"/>
      <c r="N63" s="77"/>
    </row>
    <row r="64" spans="1:14" ht="16.5" customHeight="1" thickBot="1" x14ac:dyDescent="0.35">
      <c r="A64" s="78">
        <v>43420</v>
      </c>
      <c r="B64" s="293">
        <v>0.35416666666666669</v>
      </c>
      <c r="C64" s="293">
        <v>0.60416666666666663</v>
      </c>
      <c r="D64" s="79">
        <f t="shared" si="5"/>
        <v>6</v>
      </c>
      <c r="E64" s="294">
        <v>0</v>
      </c>
      <c r="F64" s="294">
        <v>30</v>
      </c>
      <c r="G64" s="294">
        <v>30</v>
      </c>
      <c r="H64" s="294">
        <v>0</v>
      </c>
      <c r="I64" s="304">
        <f t="shared" si="6"/>
        <v>300</v>
      </c>
      <c r="J64" s="296"/>
      <c r="K64" s="80">
        <f t="shared" si="0"/>
        <v>1</v>
      </c>
      <c r="L64" s="81">
        <f t="shared" si="7"/>
        <v>5</v>
      </c>
      <c r="M64" s="297"/>
      <c r="N64" s="82"/>
    </row>
    <row r="65" spans="1:14" ht="15" x14ac:dyDescent="0.3">
      <c r="A65" s="305">
        <v>43423</v>
      </c>
      <c r="B65" s="306">
        <v>0.35416666666666669</v>
      </c>
      <c r="C65" s="307">
        <v>0.47916666666666669</v>
      </c>
      <c r="D65" s="308">
        <f t="shared" si="5"/>
        <v>3</v>
      </c>
      <c r="E65" s="309">
        <v>0</v>
      </c>
      <c r="F65" s="309">
        <v>0</v>
      </c>
      <c r="G65" s="309">
        <v>30</v>
      </c>
      <c r="H65" s="309">
        <v>0</v>
      </c>
      <c r="I65" s="310">
        <f t="shared" si="6"/>
        <v>150</v>
      </c>
      <c r="J65" s="311" t="s">
        <v>88</v>
      </c>
      <c r="K65" s="84">
        <f t="shared" si="0"/>
        <v>1</v>
      </c>
      <c r="L65" s="85">
        <f t="shared" si="7"/>
        <v>2.5</v>
      </c>
      <c r="M65" s="312"/>
      <c r="N65" s="234"/>
    </row>
    <row r="66" spans="1:14" ht="15" x14ac:dyDescent="0.3">
      <c r="A66" s="237">
        <v>43424</v>
      </c>
      <c r="B66" s="288">
        <v>0.35416666666666669</v>
      </c>
      <c r="C66" s="313">
        <v>0.47916666666666669</v>
      </c>
      <c r="D66" s="74">
        <f t="shared" si="5"/>
        <v>3</v>
      </c>
      <c r="E66" s="289">
        <v>0</v>
      </c>
      <c r="F66" s="289">
        <v>0</v>
      </c>
      <c r="G66" s="289">
        <v>30</v>
      </c>
      <c r="H66" s="289">
        <v>0</v>
      </c>
      <c r="I66" s="303">
        <f t="shared" ref="I66" si="10">MAX((D66*60)-H66-F66-E66-G66,0)</f>
        <v>150</v>
      </c>
      <c r="J66" s="291" t="s">
        <v>88</v>
      </c>
      <c r="K66" s="75">
        <f t="shared" si="0"/>
        <v>1</v>
      </c>
      <c r="L66" s="76">
        <f t="shared" si="7"/>
        <v>2.5</v>
      </c>
      <c r="M66" s="292"/>
      <c r="N66" s="235"/>
    </row>
    <row r="67" spans="1:14" ht="16.5" customHeight="1" x14ac:dyDescent="0.3">
      <c r="A67" s="237">
        <v>43425</v>
      </c>
      <c r="B67" s="88" t="s">
        <v>11</v>
      </c>
      <c r="C67" s="89"/>
      <c r="D67" s="90"/>
      <c r="E67" s="224"/>
      <c r="F67" s="224"/>
      <c r="G67" s="224"/>
      <c r="H67" s="224"/>
      <c r="I67" s="229"/>
      <c r="J67" s="314" t="s">
        <v>44</v>
      </c>
      <c r="K67" s="75">
        <f t="shared" si="0"/>
        <v>0</v>
      </c>
      <c r="L67" s="76">
        <f t="shared" si="7"/>
        <v>0</v>
      </c>
      <c r="M67" s="315"/>
      <c r="N67" s="236"/>
    </row>
    <row r="68" spans="1:14" s="204" customFormat="1" ht="16.5" customHeight="1" x14ac:dyDescent="0.3">
      <c r="A68" s="237">
        <v>43426</v>
      </c>
      <c r="B68" s="88" t="s">
        <v>11</v>
      </c>
      <c r="C68" s="89"/>
      <c r="D68" s="90"/>
      <c r="E68" s="224"/>
      <c r="F68" s="224"/>
      <c r="G68" s="224"/>
      <c r="H68" s="224"/>
      <c r="I68" s="229"/>
      <c r="J68" s="211" t="s">
        <v>62</v>
      </c>
      <c r="K68" s="75">
        <f t="shared" si="0"/>
        <v>0</v>
      </c>
      <c r="L68" s="76">
        <f t="shared" si="7"/>
        <v>0</v>
      </c>
      <c r="M68" s="216"/>
      <c r="N68" s="236"/>
    </row>
    <row r="69" spans="1:14" ht="16.5" customHeight="1" thickBot="1" x14ac:dyDescent="0.35">
      <c r="A69" s="316">
        <v>43427</v>
      </c>
      <c r="B69" s="238" t="s">
        <v>11</v>
      </c>
      <c r="C69" s="239"/>
      <c r="D69" s="240"/>
      <c r="E69" s="241"/>
      <c r="F69" s="241"/>
      <c r="G69" s="241"/>
      <c r="H69" s="241"/>
      <c r="I69" s="242"/>
      <c r="J69" s="296" t="s">
        <v>44</v>
      </c>
      <c r="K69" s="80">
        <f t="shared" si="0"/>
        <v>0</v>
      </c>
      <c r="L69" s="81">
        <f t="shared" si="7"/>
        <v>0</v>
      </c>
      <c r="M69" s="297"/>
      <c r="N69" s="243"/>
    </row>
    <row r="70" spans="1:14" ht="16.5" customHeight="1" x14ac:dyDescent="0.3">
      <c r="A70" s="87">
        <v>43430</v>
      </c>
      <c r="B70" s="317">
        <v>0.35416666666666669</v>
      </c>
      <c r="C70" s="317">
        <v>0.60416666666666663</v>
      </c>
      <c r="D70" s="318">
        <f t="shared" si="5"/>
        <v>6</v>
      </c>
      <c r="E70" s="319">
        <v>0</v>
      </c>
      <c r="F70" s="319">
        <v>30</v>
      </c>
      <c r="G70" s="319">
        <v>30</v>
      </c>
      <c r="H70" s="319">
        <v>0</v>
      </c>
      <c r="I70" s="320">
        <f t="shared" si="6"/>
        <v>300</v>
      </c>
      <c r="J70" s="378"/>
      <c r="K70" s="92">
        <f t="shared" si="0"/>
        <v>1</v>
      </c>
      <c r="L70" s="93">
        <f t="shared" si="7"/>
        <v>5</v>
      </c>
      <c r="M70" s="321"/>
      <c r="N70" s="94"/>
    </row>
    <row r="71" spans="1:14" ht="16.5" customHeight="1" x14ac:dyDescent="0.3">
      <c r="A71" s="73">
        <v>43431</v>
      </c>
      <c r="B71" s="288">
        <v>0.35416666666666669</v>
      </c>
      <c r="C71" s="288">
        <v>0.60416666666666663</v>
      </c>
      <c r="D71" s="74">
        <f t="shared" si="5"/>
        <v>6</v>
      </c>
      <c r="E71" s="289">
        <v>0</v>
      </c>
      <c r="F71" s="289">
        <v>30</v>
      </c>
      <c r="G71" s="289">
        <v>30</v>
      </c>
      <c r="H71" s="289">
        <v>0</v>
      </c>
      <c r="I71" s="303">
        <f t="shared" si="6"/>
        <v>300</v>
      </c>
      <c r="J71" s="291"/>
      <c r="K71" s="75">
        <f t="shared" si="0"/>
        <v>1</v>
      </c>
      <c r="L71" s="76">
        <f t="shared" si="7"/>
        <v>5</v>
      </c>
      <c r="M71" s="292"/>
      <c r="N71" s="77"/>
    </row>
    <row r="72" spans="1:14" ht="16.5" customHeight="1" x14ac:dyDescent="0.3">
      <c r="A72" s="73">
        <v>43432</v>
      </c>
      <c r="B72" s="288">
        <v>0.35416666666666669</v>
      </c>
      <c r="C72" s="288">
        <v>0.60416666666666663</v>
      </c>
      <c r="D72" s="74">
        <f t="shared" si="5"/>
        <v>6</v>
      </c>
      <c r="E72" s="289">
        <v>0</v>
      </c>
      <c r="F72" s="289">
        <v>30</v>
      </c>
      <c r="G72" s="289">
        <v>30</v>
      </c>
      <c r="H72" s="289">
        <v>0</v>
      </c>
      <c r="I72" s="303">
        <f t="shared" si="6"/>
        <v>300</v>
      </c>
      <c r="J72" s="291"/>
      <c r="K72" s="75">
        <f t="shared" si="0"/>
        <v>1</v>
      </c>
      <c r="L72" s="76">
        <f t="shared" si="7"/>
        <v>5</v>
      </c>
      <c r="M72" s="292"/>
      <c r="N72" s="77"/>
    </row>
    <row r="73" spans="1:14" ht="16.5" customHeight="1" x14ac:dyDescent="0.3">
      <c r="A73" s="73">
        <v>43433</v>
      </c>
      <c r="B73" s="288">
        <v>0.35416666666666669</v>
      </c>
      <c r="C73" s="288">
        <v>0.60416666666666663</v>
      </c>
      <c r="D73" s="74">
        <f t="shared" si="5"/>
        <v>6</v>
      </c>
      <c r="E73" s="289">
        <v>0</v>
      </c>
      <c r="F73" s="289">
        <v>30</v>
      </c>
      <c r="G73" s="289">
        <v>30</v>
      </c>
      <c r="H73" s="289">
        <v>0</v>
      </c>
      <c r="I73" s="303">
        <f t="shared" si="6"/>
        <v>300</v>
      </c>
      <c r="J73" s="291"/>
      <c r="K73" s="75">
        <f t="shared" si="0"/>
        <v>1</v>
      </c>
      <c r="L73" s="76">
        <f t="shared" si="7"/>
        <v>5</v>
      </c>
      <c r="M73" s="292"/>
      <c r="N73" s="77"/>
    </row>
    <row r="74" spans="1:14" ht="16.5" customHeight="1" thickBot="1" x14ac:dyDescent="0.35">
      <c r="A74" s="78">
        <v>43434</v>
      </c>
      <c r="B74" s="293">
        <v>0.35416666666666669</v>
      </c>
      <c r="C74" s="293">
        <v>0.60416666666666663</v>
      </c>
      <c r="D74" s="79">
        <f t="shared" si="5"/>
        <v>6</v>
      </c>
      <c r="E74" s="294">
        <v>0</v>
      </c>
      <c r="F74" s="294">
        <v>30</v>
      </c>
      <c r="G74" s="294">
        <v>30</v>
      </c>
      <c r="H74" s="294">
        <v>0</v>
      </c>
      <c r="I74" s="304">
        <f t="shared" si="6"/>
        <v>300</v>
      </c>
      <c r="J74" s="296"/>
      <c r="K74" s="80">
        <f t="shared" ref="K74:K137" si="11">IF(I74+M74&gt;0,1,0)</f>
        <v>1</v>
      </c>
      <c r="L74" s="81">
        <f t="shared" si="7"/>
        <v>5</v>
      </c>
      <c r="M74" s="297"/>
      <c r="N74" s="82"/>
    </row>
    <row r="75" spans="1:14" ht="16.5" customHeight="1" x14ac:dyDescent="0.3">
      <c r="A75" s="95">
        <v>43437</v>
      </c>
      <c r="B75" s="306">
        <v>0.35416666666666669</v>
      </c>
      <c r="C75" s="306">
        <v>0.60416666666666663</v>
      </c>
      <c r="D75" s="96">
        <f t="shared" si="5"/>
        <v>6</v>
      </c>
      <c r="E75" s="309">
        <v>0</v>
      </c>
      <c r="F75" s="309">
        <v>30</v>
      </c>
      <c r="G75" s="309">
        <v>30</v>
      </c>
      <c r="H75" s="309">
        <v>0</v>
      </c>
      <c r="I75" s="322">
        <f t="shared" si="6"/>
        <v>300</v>
      </c>
      <c r="J75" s="311"/>
      <c r="K75" s="97">
        <f t="shared" si="11"/>
        <v>1</v>
      </c>
      <c r="L75" s="98">
        <f t="shared" ref="L75:L141" si="12">I75/60</f>
        <v>5</v>
      </c>
      <c r="M75" s="312"/>
      <c r="N75" s="99"/>
    </row>
    <row r="76" spans="1:14" ht="16.5" customHeight="1" x14ac:dyDescent="0.3">
      <c r="A76" s="100">
        <v>43438</v>
      </c>
      <c r="B76" s="288">
        <v>0.35416666666666669</v>
      </c>
      <c r="C76" s="288">
        <v>0.60416666666666663</v>
      </c>
      <c r="D76" s="101">
        <f t="shared" si="5"/>
        <v>6</v>
      </c>
      <c r="E76" s="289">
        <v>0</v>
      </c>
      <c r="F76" s="289">
        <v>30</v>
      </c>
      <c r="G76" s="289">
        <v>30</v>
      </c>
      <c r="H76" s="289">
        <v>0</v>
      </c>
      <c r="I76" s="220">
        <f t="shared" si="6"/>
        <v>300</v>
      </c>
      <c r="J76" s="291"/>
      <c r="K76" s="102">
        <f t="shared" si="11"/>
        <v>1</v>
      </c>
      <c r="L76" s="103">
        <f t="shared" si="12"/>
        <v>5</v>
      </c>
      <c r="M76" s="292"/>
      <c r="N76" s="104"/>
    </row>
    <row r="77" spans="1:14" ht="16.5" customHeight="1" x14ac:dyDescent="0.3">
      <c r="A77" s="100">
        <v>43439</v>
      </c>
      <c r="B77" s="288">
        <v>0.35416666666666669</v>
      </c>
      <c r="C77" s="288">
        <v>0.60416666666666663</v>
      </c>
      <c r="D77" s="101">
        <f t="shared" ref="D77:D89" si="13">MAX((INT((C77-B77)*1440)/60),0)</f>
        <v>6</v>
      </c>
      <c r="E77" s="289">
        <v>0</v>
      </c>
      <c r="F77" s="289">
        <v>30</v>
      </c>
      <c r="G77" s="289">
        <v>30</v>
      </c>
      <c r="H77" s="289">
        <v>0</v>
      </c>
      <c r="I77" s="220">
        <f t="shared" ref="I77:I140" si="14">MAX((D77*60)-H77-F77-E77-G77,0)</f>
        <v>300</v>
      </c>
      <c r="J77" s="291"/>
      <c r="K77" s="102">
        <f t="shared" si="11"/>
        <v>1</v>
      </c>
      <c r="L77" s="103">
        <f t="shared" si="12"/>
        <v>5</v>
      </c>
      <c r="M77" s="292"/>
      <c r="N77" s="104"/>
    </row>
    <row r="78" spans="1:14" ht="16.5" customHeight="1" x14ac:dyDescent="0.3">
      <c r="A78" s="100">
        <v>43440</v>
      </c>
      <c r="B78" s="288">
        <v>0.35416666666666669</v>
      </c>
      <c r="C78" s="288">
        <v>0.60416666666666663</v>
      </c>
      <c r="D78" s="101">
        <f t="shared" si="13"/>
        <v>6</v>
      </c>
      <c r="E78" s="289">
        <v>0</v>
      </c>
      <c r="F78" s="289">
        <v>30</v>
      </c>
      <c r="G78" s="289">
        <v>30</v>
      </c>
      <c r="H78" s="289">
        <v>0</v>
      </c>
      <c r="I78" s="220">
        <f t="shared" si="14"/>
        <v>300</v>
      </c>
      <c r="J78" s="291"/>
      <c r="K78" s="102">
        <f t="shared" si="11"/>
        <v>1</v>
      </c>
      <c r="L78" s="103">
        <f t="shared" si="12"/>
        <v>5</v>
      </c>
      <c r="M78" s="292"/>
      <c r="N78" s="104"/>
    </row>
    <row r="79" spans="1:14" ht="16.5" customHeight="1" thickBot="1" x14ac:dyDescent="0.35">
      <c r="A79" s="105">
        <v>43441</v>
      </c>
      <c r="B79" s="293">
        <v>0.35416666666666669</v>
      </c>
      <c r="C79" s="293">
        <v>0.60416666666666663</v>
      </c>
      <c r="D79" s="106">
        <f t="shared" si="13"/>
        <v>6</v>
      </c>
      <c r="E79" s="294">
        <v>0</v>
      </c>
      <c r="F79" s="294">
        <v>30</v>
      </c>
      <c r="G79" s="294">
        <v>30</v>
      </c>
      <c r="H79" s="294">
        <v>0</v>
      </c>
      <c r="I79" s="323">
        <f t="shared" si="14"/>
        <v>300</v>
      </c>
      <c r="J79" s="296"/>
      <c r="K79" s="107">
        <f t="shared" si="11"/>
        <v>1</v>
      </c>
      <c r="L79" s="108">
        <f t="shared" si="12"/>
        <v>5</v>
      </c>
      <c r="M79" s="297"/>
      <c r="N79" s="109"/>
    </row>
    <row r="80" spans="1:14" ht="15" x14ac:dyDescent="0.3">
      <c r="A80" s="110">
        <v>43444</v>
      </c>
      <c r="B80" s="306">
        <v>0.35416666666666669</v>
      </c>
      <c r="C80" s="306">
        <v>0.60416666666666663</v>
      </c>
      <c r="D80" s="96">
        <f t="shared" si="13"/>
        <v>6</v>
      </c>
      <c r="E80" s="309">
        <v>0</v>
      </c>
      <c r="F80" s="309">
        <v>30</v>
      </c>
      <c r="G80" s="309">
        <v>30</v>
      </c>
      <c r="H80" s="309">
        <v>0</v>
      </c>
      <c r="I80" s="322">
        <f t="shared" si="14"/>
        <v>300</v>
      </c>
      <c r="J80" s="311" t="s">
        <v>54</v>
      </c>
      <c r="K80" s="111">
        <f t="shared" si="11"/>
        <v>1</v>
      </c>
      <c r="L80" s="112">
        <f t="shared" si="12"/>
        <v>5</v>
      </c>
      <c r="M80" s="312"/>
      <c r="N80" s="113"/>
    </row>
    <row r="81" spans="1:14" ht="16.5" customHeight="1" x14ac:dyDescent="0.3">
      <c r="A81" s="100">
        <v>43445</v>
      </c>
      <c r="B81" s="288">
        <v>0.35416666666666669</v>
      </c>
      <c r="C81" s="288">
        <v>0.60416666666666663</v>
      </c>
      <c r="D81" s="101">
        <f t="shared" si="13"/>
        <v>6</v>
      </c>
      <c r="E81" s="289">
        <v>0</v>
      </c>
      <c r="F81" s="289">
        <v>30</v>
      </c>
      <c r="G81" s="289">
        <v>30</v>
      </c>
      <c r="H81" s="289">
        <v>0</v>
      </c>
      <c r="I81" s="220">
        <f t="shared" si="14"/>
        <v>300</v>
      </c>
      <c r="J81" s="291"/>
      <c r="K81" s="102">
        <f t="shared" si="11"/>
        <v>1</v>
      </c>
      <c r="L81" s="103">
        <f t="shared" si="12"/>
        <v>5</v>
      </c>
      <c r="M81" s="292"/>
      <c r="N81" s="104"/>
    </row>
    <row r="82" spans="1:14" ht="16.5" customHeight="1" x14ac:dyDescent="0.3">
      <c r="A82" s="100">
        <v>43446</v>
      </c>
      <c r="B82" s="288">
        <v>0.35416666666666669</v>
      </c>
      <c r="C82" s="288">
        <v>0.60416666666666663</v>
      </c>
      <c r="D82" s="101">
        <f t="shared" si="13"/>
        <v>6</v>
      </c>
      <c r="E82" s="289">
        <v>0</v>
      </c>
      <c r="F82" s="289">
        <v>30</v>
      </c>
      <c r="G82" s="289">
        <v>30</v>
      </c>
      <c r="H82" s="289">
        <v>0</v>
      </c>
      <c r="I82" s="220">
        <f t="shared" si="14"/>
        <v>300</v>
      </c>
      <c r="J82" s="291"/>
      <c r="K82" s="102">
        <f t="shared" si="11"/>
        <v>1</v>
      </c>
      <c r="L82" s="103">
        <f t="shared" si="12"/>
        <v>5</v>
      </c>
      <c r="M82" s="292"/>
      <c r="N82" s="104"/>
    </row>
    <row r="83" spans="1:14" ht="16.5" customHeight="1" x14ac:dyDescent="0.3">
      <c r="A83" s="100">
        <v>43447</v>
      </c>
      <c r="B83" s="288">
        <v>0.35416666666666669</v>
      </c>
      <c r="C83" s="288">
        <v>0.60416666666666663</v>
      </c>
      <c r="D83" s="101">
        <f t="shared" si="13"/>
        <v>6</v>
      </c>
      <c r="E83" s="289">
        <v>0</v>
      </c>
      <c r="F83" s="289">
        <v>30</v>
      </c>
      <c r="G83" s="289">
        <v>30</v>
      </c>
      <c r="H83" s="289">
        <v>0</v>
      </c>
      <c r="I83" s="220">
        <f t="shared" si="14"/>
        <v>300</v>
      </c>
      <c r="J83" s="291"/>
      <c r="K83" s="102">
        <f t="shared" si="11"/>
        <v>1</v>
      </c>
      <c r="L83" s="103">
        <f t="shared" si="12"/>
        <v>5</v>
      </c>
      <c r="M83" s="292"/>
      <c r="N83" s="104"/>
    </row>
    <row r="84" spans="1:14" ht="16.5" customHeight="1" thickBot="1" x14ac:dyDescent="0.35">
      <c r="A84" s="105">
        <v>43448</v>
      </c>
      <c r="B84" s="293">
        <v>0.35416666666666669</v>
      </c>
      <c r="C84" s="293">
        <v>0.60416666666666663</v>
      </c>
      <c r="D84" s="106">
        <f t="shared" si="13"/>
        <v>6</v>
      </c>
      <c r="E84" s="294">
        <v>0</v>
      </c>
      <c r="F84" s="294">
        <v>30</v>
      </c>
      <c r="G84" s="294">
        <v>30</v>
      </c>
      <c r="H84" s="294">
        <v>0</v>
      </c>
      <c r="I84" s="323">
        <f t="shared" si="14"/>
        <v>300</v>
      </c>
      <c r="J84" s="296"/>
      <c r="K84" s="107">
        <f t="shared" si="11"/>
        <v>1</v>
      </c>
      <c r="L84" s="108">
        <f t="shared" si="12"/>
        <v>5</v>
      </c>
      <c r="M84" s="297"/>
      <c r="N84" s="109"/>
    </row>
    <row r="85" spans="1:14" ht="15" x14ac:dyDescent="0.3">
      <c r="A85" s="110">
        <v>43451</v>
      </c>
      <c r="B85" s="306">
        <v>0.35416666666666669</v>
      </c>
      <c r="C85" s="306">
        <v>0.60416666666666663</v>
      </c>
      <c r="D85" s="96">
        <f t="shared" si="13"/>
        <v>6</v>
      </c>
      <c r="E85" s="309">
        <v>0</v>
      </c>
      <c r="F85" s="309">
        <v>30</v>
      </c>
      <c r="G85" s="309">
        <v>30</v>
      </c>
      <c r="H85" s="309">
        <v>0</v>
      </c>
      <c r="I85" s="322">
        <f t="shared" si="14"/>
        <v>300</v>
      </c>
      <c r="J85" s="311" t="s">
        <v>54</v>
      </c>
      <c r="K85" s="111">
        <f t="shared" si="11"/>
        <v>1</v>
      </c>
      <c r="L85" s="112">
        <f t="shared" si="12"/>
        <v>5</v>
      </c>
      <c r="M85" s="312"/>
      <c r="N85" s="113"/>
    </row>
    <row r="86" spans="1:14" ht="16.5" customHeight="1" x14ac:dyDescent="0.3">
      <c r="A86" s="100">
        <v>43452</v>
      </c>
      <c r="B86" s="288">
        <v>0.35416666666666669</v>
      </c>
      <c r="C86" s="288">
        <v>0.60416666666666663</v>
      </c>
      <c r="D86" s="101">
        <f t="shared" si="13"/>
        <v>6</v>
      </c>
      <c r="E86" s="289">
        <v>0</v>
      </c>
      <c r="F86" s="289">
        <v>30</v>
      </c>
      <c r="G86" s="289">
        <v>30</v>
      </c>
      <c r="H86" s="289">
        <v>0</v>
      </c>
      <c r="I86" s="220">
        <f t="shared" si="14"/>
        <v>300</v>
      </c>
      <c r="J86" s="291"/>
      <c r="K86" s="102">
        <f t="shared" si="11"/>
        <v>1</v>
      </c>
      <c r="L86" s="103">
        <f t="shared" si="12"/>
        <v>5</v>
      </c>
      <c r="M86" s="292"/>
      <c r="N86" s="104"/>
    </row>
    <row r="87" spans="1:14" ht="16.5" customHeight="1" x14ac:dyDescent="0.3">
      <c r="A87" s="100">
        <v>43453</v>
      </c>
      <c r="B87" s="288">
        <v>0.35416666666666669</v>
      </c>
      <c r="C87" s="288">
        <v>0.60416666666666663</v>
      </c>
      <c r="D87" s="101">
        <f t="shared" si="13"/>
        <v>6</v>
      </c>
      <c r="E87" s="289">
        <v>0</v>
      </c>
      <c r="F87" s="289">
        <v>30</v>
      </c>
      <c r="G87" s="289">
        <v>30</v>
      </c>
      <c r="H87" s="289">
        <v>0</v>
      </c>
      <c r="I87" s="220">
        <f t="shared" si="14"/>
        <v>300</v>
      </c>
      <c r="J87" s="291"/>
      <c r="K87" s="102">
        <f t="shared" si="11"/>
        <v>1</v>
      </c>
      <c r="L87" s="103">
        <f t="shared" si="12"/>
        <v>5</v>
      </c>
      <c r="M87" s="292"/>
      <c r="N87" s="104"/>
    </row>
    <row r="88" spans="1:14" ht="16.5" customHeight="1" x14ac:dyDescent="0.3">
      <c r="A88" s="100">
        <v>43454</v>
      </c>
      <c r="B88" s="288">
        <v>0.35416666666666669</v>
      </c>
      <c r="C88" s="288">
        <v>0.60416666666666663</v>
      </c>
      <c r="D88" s="101">
        <f t="shared" si="13"/>
        <v>6</v>
      </c>
      <c r="E88" s="289">
        <v>0</v>
      </c>
      <c r="F88" s="289">
        <v>30</v>
      </c>
      <c r="G88" s="289">
        <v>30</v>
      </c>
      <c r="H88" s="289">
        <v>0</v>
      </c>
      <c r="I88" s="220">
        <f t="shared" si="14"/>
        <v>300</v>
      </c>
      <c r="J88" s="291"/>
      <c r="K88" s="102">
        <f t="shared" si="11"/>
        <v>1</v>
      </c>
      <c r="L88" s="103">
        <f t="shared" si="12"/>
        <v>5</v>
      </c>
      <c r="M88" s="292"/>
      <c r="N88" s="104"/>
    </row>
    <row r="89" spans="1:14" ht="16.5" customHeight="1" thickBot="1" x14ac:dyDescent="0.35">
      <c r="A89" s="105">
        <v>43455</v>
      </c>
      <c r="B89" s="293">
        <v>0.35416666666666669</v>
      </c>
      <c r="C89" s="293">
        <v>0.60416666666666663</v>
      </c>
      <c r="D89" s="106">
        <f t="shared" si="13"/>
        <v>6</v>
      </c>
      <c r="E89" s="294">
        <v>0</v>
      </c>
      <c r="F89" s="294">
        <v>30</v>
      </c>
      <c r="G89" s="294">
        <v>30</v>
      </c>
      <c r="H89" s="294">
        <v>0</v>
      </c>
      <c r="I89" s="323">
        <f t="shared" si="14"/>
        <v>300</v>
      </c>
      <c r="J89" s="296"/>
      <c r="K89" s="107">
        <f t="shared" si="11"/>
        <v>1</v>
      </c>
      <c r="L89" s="108">
        <f t="shared" si="12"/>
        <v>5</v>
      </c>
      <c r="M89" s="297"/>
      <c r="N89" s="109"/>
    </row>
    <row r="90" spans="1:14" ht="16.5" customHeight="1" x14ac:dyDescent="0.3">
      <c r="A90" s="324">
        <v>43458</v>
      </c>
      <c r="B90" s="249" t="s">
        <v>11</v>
      </c>
      <c r="C90" s="250"/>
      <c r="D90" s="251"/>
      <c r="E90" s="252"/>
      <c r="F90" s="252"/>
      <c r="G90" s="252"/>
      <c r="H90" s="252"/>
      <c r="I90" s="253"/>
      <c r="J90" s="325" t="s">
        <v>45</v>
      </c>
      <c r="K90" s="111">
        <f t="shared" si="11"/>
        <v>0</v>
      </c>
      <c r="L90" s="112">
        <f t="shared" si="12"/>
        <v>0</v>
      </c>
      <c r="M90" s="315"/>
      <c r="N90" s="254"/>
    </row>
    <row r="91" spans="1:14" s="204" customFormat="1" ht="16.5" customHeight="1" x14ac:dyDescent="0.3">
      <c r="A91" s="255">
        <v>43459</v>
      </c>
      <c r="B91" s="114" t="s">
        <v>11</v>
      </c>
      <c r="C91" s="115"/>
      <c r="D91" s="116"/>
      <c r="E91" s="225"/>
      <c r="F91" s="225"/>
      <c r="G91" s="225"/>
      <c r="H91" s="225"/>
      <c r="I91" s="230"/>
      <c r="J91" s="212" t="s">
        <v>57</v>
      </c>
      <c r="K91" s="102">
        <f t="shared" si="11"/>
        <v>0</v>
      </c>
      <c r="L91" s="103">
        <f t="shared" si="12"/>
        <v>0</v>
      </c>
      <c r="M91" s="217"/>
      <c r="N91" s="256"/>
    </row>
    <row r="92" spans="1:14" ht="16.5" customHeight="1" x14ac:dyDescent="0.3">
      <c r="A92" s="255">
        <v>43460</v>
      </c>
      <c r="B92" s="114" t="s">
        <v>11</v>
      </c>
      <c r="C92" s="115"/>
      <c r="D92" s="116"/>
      <c r="E92" s="225"/>
      <c r="F92" s="225"/>
      <c r="G92" s="225"/>
      <c r="H92" s="225"/>
      <c r="I92" s="230"/>
      <c r="J92" s="212" t="s">
        <v>45</v>
      </c>
      <c r="K92" s="102">
        <f t="shared" si="11"/>
        <v>0</v>
      </c>
      <c r="L92" s="103">
        <f t="shared" si="12"/>
        <v>0</v>
      </c>
      <c r="M92" s="315"/>
      <c r="N92" s="256"/>
    </row>
    <row r="93" spans="1:14" ht="16.5" customHeight="1" x14ac:dyDescent="0.3">
      <c r="A93" s="255">
        <v>43461</v>
      </c>
      <c r="B93" s="114" t="s">
        <v>11</v>
      </c>
      <c r="C93" s="115"/>
      <c r="D93" s="116"/>
      <c r="E93" s="225"/>
      <c r="F93" s="225"/>
      <c r="G93" s="225"/>
      <c r="H93" s="225"/>
      <c r="I93" s="230"/>
      <c r="J93" s="212" t="s">
        <v>45</v>
      </c>
      <c r="K93" s="102">
        <f t="shared" si="11"/>
        <v>0</v>
      </c>
      <c r="L93" s="103">
        <f t="shared" si="12"/>
        <v>0</v>
      </c>
      <c r="M93" s="315"/>
      <c r="N93" s="256"/>
    </row>
    <row r="94" spans="1:14" ht="16.5" customHeight="1" thickBot="1" x14ac:dyDescent="0.35">
      <c r="A94" s="327">
        <v>43462</v>
      </c>
      <c r="B94" s="257" t="s">
        <v>11</v>
      </c>
      <c r="C94" s="258"/>
      <c r="D94" s="259"/>
      <c r="E94" s="260"/>
      <c r="F94" s="260"/>
      <c r="G94" s="260"/>
      <c r="H94" s="260"/>
      <c r="I94" s="261"/>
      <c r="J94" s="264" t="s">
        <v>45</v>
      </c>
      <c r="K94" s="107">
        <f t="shared" si="11"/>
        <v>0</v>
      </c>
      <c r="L94" s="108">
        <f t="shared" si="12"/>
        <v>0</v>
      </c>
      <c r="M94" s="328"/>
      <c r="N94" s="262"/>
    </row>
    <row r="95" spans="1:14" ht="16.5" customHeight="1" x14ac:dyDescent="0.3">
      <c r="A95" s="95">
        <v>43465</v>
      </c>
      <c r="B95" s="244" t="s">
        <v>11</v>
      </c>
      <c r="C95" s="245"/>
      <c r="D95" s="246"/>
      <c r="E95" s="247"/>
      <c r="F95" s="247"/>
      <c r="G95" s="247"/>
      <c r="H95" s="247"/>
      <c r="I95" s="248"/>
      <c r="J95" s="263" t="s">
        <v>45</v>
      </c>
      <c r="K95" s="97">
        <f t="shared" si="11"/>
        <v>0</v>
      </c>
      <c r="L95" s="98">
        <f t="shared" si="12"/>
        <v>0</v>
      </c>
      <c r="M95" s="329"/>
      <c r="N95" s="99"/>
    </row>
    <row r="96" spans="1:14" s="204" customFormat="1" ht="16.5" customHeight="1" x14ac:dyDescent="0.3">
      <c r="A96" s="117">
        <v>43466</v>
      </c>
      <c r="B96" s="118" t="s">
        <v>11</v>
      </c>
      <c r="C96" s="119"/>
      <c r="D96" s="120"/>
      <c r="E96" s="226"/>
      <c r="F96" s="226"/>
      <c r="G96" s="226"/>
      <c r="H96" s="226"/>
      <c r="I96" s="231"/>
      <c r="J96" s="213" t="s">
        <v>63</v>
      </c>
      <c r="K96" s="121">
        <f t="shared" si="11"/>
        <v>0</v>
      </c>
      <c r="L96" s="122">
        <f t="shared" si="12"/>
        <v>0</v>
      </c>
      <c r="M96" s="218"/>
      <c r="N96" s="123"/>
    </row>
    <row r="97" spans="1:14" ht="16.5" customHeight="1" x14ac:dyDescent="0.3">
      <c r="A97" s="117">
        <v>43467</v>
      </c>
      <c r="B97" s="118" t="s">
        <v>11</v>
      </c>
      <c r="C97" s="119"/>
      <c r="D97" s="120"/>
      <c r="E97" s="226"/>
      <c r="F97" s="226"/>
      <c r="G97" s="226"/>
      <c r="H97" s="226"/>
      <c r="I97" s="231"/>
      <c r="J97" s="213" t="s">
        <v>45</v>
      </c>
      <c r="K97" s="121">
        <f t="shared" si="11"/>
        <v>0</v>
      </c>
      <c r="L97" s="122">
        <f t="shared" si="12"/>
        <v>0</v>
      </c>
      <c r="M97" s="315"/>
      <c r="N97" s="123"/>
    </row>
    <row r="98" spans="1:14" ht="16.5" customHeight="1" x14ac:dyDescent="0.3">
      <c r="A98" s="117">
        <v>43468</v>
      </c>
      <c r="B98" s="288">
        <v>0.35416666666666669</v>
      </c>
      <c r="C98" s="288">
        <v>0.60416666666666663</v>
      </c>
      <c r="D98" s="124">
        <f t="shared" ref="D98:D109" si="15">MAX((INT((C98-B98)*1440)/60),0)</f>
        <v>6</v>
      </c>
      <c r="E98" s="289">
        <v>0</v>
      </c>
      <c r="F98" s="289">
        <v>30</v>
      </c>
      <c r="G98" s="289">
        <v>30</v>
      </c>
      <c r="H98" s="289">
        <v>0</v>
      </c>
      <c r="I98" s="330">
        <f t="shared" si="14"/>
        <v>300</v>
      </c>
      <c r="J98" s="291"/>
      <c r="K98" s="121">
        <f t="shared" si="11"/>
        <v>1</v>
      </c>
      <c r="L98" s="122">
        <f t="shared" si="12"/>
        <v>5</v>
      </c>
      <c r="M98" s="292"/>
      <c r="N98" s="123"/>
    </row>
    <row r="99" spans="1:14" ht="16.5" customHeight="1" thickBot="1" x14ac:dyDescent="0.35">
      <c r="A99" s="125">
        <v>43469</v>
      </c>
      <c r="B99" s="293">
        <v>0.35416666666666669</v>
      </c>
      <c r="C99" s="293">
        <v>0.60416666666666663</v>
      </c>
      <c r="D99" s="126">
        <f t="shared" si="15"/>
        <v>6</v>
      </c>
      <c r="E99" s="294">
        <v>0</v>
      </c>
      <c r="F99" s="294">
        <v>30</v>
      </c>
      <c r="G99" s="294">
        <v>30</v>
      </c>
      <c r="H99" s="294">
        <v>0</v>
      </c>
      <c r="I99" s="331">
        <f t="shared" si="14"/>
        <v>300</v>
      </c>
      <c r="J99" s="296"/>
      <c r="K99" s="127">
        <f t="shared" si="11"/>
        <v>1</v>
      </c>
      <c r="L99" s="128">
        <f t="shared" si="12"/>
        <v>5</v>
      </c>
      <c r="M99" s="297"/>
      <c r="N99" s="129"/>
    </row>
    <row r="100" spans="1:14" ht="16.5" customHeight="1" x14ac:dyDescent="0.3">
      <c r="A100" s="130">
        <v>43472</v>
      </c>
      <c r="B100" s="288">
        <v>0.35416666666666669</v>
      </c>
      <c r="C100" s="288">
        <v>0.60416666666666663</v>
      </c>
      <c r="D100" s="134">
        <f t="shared" si="15"/>
        <v>6</v>
      </c>
      <c r="E100" s="289">
        <v>0</v>
      </c>
      <c r="F100" s="289">
        <v>30</v>
      </c>
      <c r="G100" s="289">
        <v>30</v>
      </c>
      <c r="H100" s="289">
        <v>0</v>
      </c>
      <c r="I100" s="332">
        <f t="shared" si="14"/>
        <v>300</v>
      </c>
      <c r="J100" s="291"/>
      <c r="K100" s="131">
        <f t="shared" si="11"/>
        <v>1</v>
      </c>
      <c r="L100" s="132">
        <f t="shared" si="12"/>
        <v>5</v>
      </c>
      <c r="M100" s="292"/>
      <c r="N100" s="133"/>
    </row>
    <row r="101" spans="1:14" ht="16.5" customHeight="1" x14ac:dyDescent="0.3">
      <c r="A101" s="117">
        <v>43473</v>
      </c>
      <c r="B101" s="288">
        <v>0.35416666666666669</v>
      </c>
      <c r="C101" s="288">
        <v>0.60416666666666663</v>
      </c>
      <c r="D101" s="134">
        <f t="shared" si="15"/>
        <v>6</v>
      </c>
      <c r="E101" s="289">
        <v>0</v>
      </c>
      <c r="F101" s="289">
        <v>30</v>
      </c>
      <c r="G101" s="289">
        <v>30</v>
      </c>
      <c r="H101" s="289">
        <v>0</v>
      </c>
      <c r="I101" s="332">
        <f t="shared" si="14"/>
        <v>300</v>
      </c>
      <c r="J101" s="291"/>
      <c r="K101" s="121">
        <f t="shared" si="11"/>
        <v>1</v>
      </c>
      <c r="L101" s="122">
        <f t="shared" si="12"/>
        <v>5</v>
      </c>
      <c r="M101" s="292"/>
      <c r="N101" s="123"/>
    </row>
    <row r="102" spans="1:14" ht="16.5" customHeight="1" x14ac:dyDescent="0.3">
      <c r="A102" s="117">
        <v>43474</v>
      </c>
      <c r="B102" s="288">
        <v>0.35416666666666669</v>
      </c>
      <c r="C102" s="288">
        <v>0.60416666666666663</v>
      </c>
      <c r="D102" s="134">
        <f t="shared" si="15"/>
        <v>6</v>
      </c>
      <c r="E102" s="289">
        <v>0</v>
      </c>
      <c r="F102" s="289">
        <v>30</v>
      </c>
      <c r="G102" s="289">
        <v>30</v>
      </c>
      <c r="H102" s="289">
        <v>0</v>
      </c>
      <c r="I102" s="332">
        <f t="shared" si="14"/>
        <v>300</v>
      </c>
      <c r="J102" s="291"/>
      <c r="K102" s="121">
        <f t="shared" si="11"/>
        <v>1</v>
      </c>
      <c r="L102" s="122">
        <f t="shared" si="12"/>
        <v>5</v>
      </c>
      <c r="M102" s="292"/>
      <c r="N102" s="123"/>
    </row>
    <row r="103" spans="1:14" ht="16.5" customHeight="1" x14ac:dyDescent="0.3">
      <c r="A103" s="117">
        <v>43475</v>
      </c>
      <c r="B103" s="288">
        <v>0.35416666666666669</v>
      </c>
      <c r="C103" s="288">
        <v>0.60416666666666663</v>
      </c>
      <c r="D103" s="124">
        <f t="shared" si="15"/>
        <v>6</v>
      </c>
      <c r="E103" s="289">
        <v>0</v>
      </c>
      <c r="F103" s="289">
        <v>30</v>
      </c>
      <c r="G103" s="289">
        <v>30</v>
      </c>
      <c r="H103" s="289">
        <v>0</v>
      </c>
      <c r="I103" s="330">
        <f t="shared" si="14"/>
        <v>300</v>
      </c>
      <c r="J103" s="291"/>
      <c r="K103" s="121">
        <f t="shared" si="11"/>
        <v>1</v>
      </c>
      <c r="L103" s="122">
        <f t="shared" si="12"/>
        <v>5</v>
      </c>
      <c r="M103" s="292"/>
      <c r="N103" s="123"/>
    </row>
    <row r="104" spans="1:14" ht="16.5" customHeight="1" thickBot="1" x14ac:dyDescent="0.35">
      <c r="A104" s="125">
        <v>43476</v>
      </c>
      <c r="B104" s="293">
        <v>0.35416666666666669</v>
      </c>
      <c r="C104" s="293">
        <v>0.60416666666666663</v>
      </c>
      <c r="D104" s="126">
        <f t="shared" si="15"/>
        <v>6</v>
      </c>
      <c r="E104" s="294">
        <v>0</v>
      </c>
      <c r="F104" s="294">
        <v>30</v>
      </c>
      <c r="G104" s="294">
        <v>30</v>
      </c>
      <c r="H104" s="294">
        <v>0</v>
      </c>
      <c r="I104" s="331">
        <f t="shared" si="14"/>
        <v>300</v>
      </c>
      <c r="J104" s="296"/>
      <c r="K104" s="127">
        <f t="shared" si="11"/>
        <v>1</v>
      </c>
      <c r="L104" s="128">
        <f t="shared" si="12"/>
        <v>5</v>
      </c>
      <c r="M104" s="297"/>
      <c r="N104" s="129"/>
    </row>
    <row r="105" spans="1:14" ht="16.5" customHeight="1" x14ac:dyDescent="0.3">
      <c r="A105" s="130">
        <v>43479</v>
      </c>
      <c r="B105" s="288">
        <v>0.35416666666666669</v>
      </c>
      <c r="C105" s="288">
        <v>0.60416666666666663</v>
      </c>
      <c r="D105" s="134">
        <f t="shared" si="15"/>
        <v>6</v>
      </c>
      <c r="E105" s="289">
        <v>0</v>
      </c>
      <c r="F105" s="289">
        <v>30</v>
      </c>
      <c r="G105" s="289">
        <v>30</v>
      </c>
      <c r="H105" s="289">
        <v>0</v>
      </c>
      <c r="I105" s="332">
        <f t="shared" si="14"/>
        <v>300</v>
      </c>
      <c r="J105" s="291"/>
      <c r="K105" s="131">
        <f t="shared" si="11"/>
        <v>1</v>
      </c>
      <c r="L105" s="132">
        <f t="shared" si="12"/>
        <v>5</v>
      </c>
      <c r="M105" s="292"/>
      <c r="N105" s="133"/>
    </row>
    <row r="106" spans="1:14" ht="16.5" customHeight="1" x14ac:dyDescent="0.3">
      <c r="A106" s="117">
        <v>43480</v>
      </c>
      <c r="B106" s="288">
        <v>0.35416666666666669</v>
      </c>
      <c r="C106" s="288">
        <v>0.60416666666666663</v>
      </c>
      <c r="D106" s="134">
        <f t="shared" si="15"/>
        <v>6</v>
      </c>
      <c r="E106" s="289">
        <v>0</v>
      </c>
      <c r="F106" s="289">
        <v>30</v>
      </c>
      <c r="G106" s="289">
        <v>30</v>
      </c>
      <c r="H106" s="289">
        <v>0</v>
      </c>
      <c r="I106" s="332">
        <f t="shared" si="14"/>
        <v>300</v>
      </c>
      <c r="J106" s="291"/>
      <c r="K106" s="121">
        <f t="shared" si="11"/>
        <v>1</v>
      </c>
      <c r="L106" s="122">
        <f t="shared" si="12"/>
        <v>5</v>
      </c>
      <c r="M106" s="292"/>
      <c r="N106" s="123"/>
    </row>
    <row r="107" spans="1:14" ht="16.5" customHeight="1" x14ac:dyDescent="0.3">
      <c r="A107" s="117">
        <v>43481</v>
      </c>
      <c r="B107" s="288">
        <v>0.35416666666666669</v>
      </c>
      <c r="C107" s="288">
        <v>0.60416666666666663</v>
      </c>
      <c r="D107" s="134">
        <f t="shared" si="15"/>
        <v>6</v>
      </c>
      <c r="E107" s="289">
        <v>0</v>
      </c>
      <c r="F107" s="289">
        <v>30</v>
      </c>
      <c r="G107" s="289">
        <v>30</v>
      </c>
      <c r="H107" s="289">
        <v>0</v>
      </c>
      <c r="I107" s="332">
        <f t="shared" si="14"/>
        <v>300</v>
      </c>
      <c r="J107" s="291"/>
      <c r="K107" s="121">
        <f t="shared" si="11"/>
        <v>1</v>
      </c>
      <c r="L107" s="122">
        <f t="shared" si="12"/>
        <v>5</v>
      </c>
      <c r="M107" s="292"/>
      <c r="N107" s="123"/>
    </row>
    <row r="108" spans="1:14" ht="16.5" customHeight="1" x14ac:dyDescent="0.3">
      <c r="A108" s="117">
        <v>43482</v>
      </c>
      <c r="B108" s="288">
        <v>0.35416666666666669</v>
      </c>
      <c r="C108" s="288">
        <v>0.60416666666666663</v>
      </c>
      <c r="D108" s="124">
        <f t="shared" si="15"/>
        <v>6</v>
      </c>
      <c r="E108" s="289">
        <v>0</v>
      </c>
      <c r="F108" s="289">
        <v>30</v>
      </c>
      <c r="G108" s="289">
        <v>30</v>
      </c>
      <c r="H108" s="289">
        <v>0</v>
      </c>
      <c r="I108" s="330">
        <f t="shared" si="14"/>
        <v>300</v>
      </c>
      <c r="J108" s="291"/>
      <c r="K108" s="121">
        <f t="shared" si="11"/>
        <v>1</v>
      </c>
      <c r="L108" s="122">
        <f t="shared" si="12"/>
        <v>5</v>
      </c>
      <c r="M108" s="292"/>
      <c r="N108" s="123"/>
    </row>
    <row r="109" spans="1:14" ht="16.5" customHeight="1" thickBot="1" x14ac:dyDescent="0.35">
      <c r="A109" s="125">
        <v>43483</v>
      </c>
      <c r="B109" s="293">
        <v>0.35416666666666669</v>
      </c>
      <c r="C109" s="293">
        <v>0.60416666666666663</v>
      </c>
      <c r="D109" s="126">
        <f t="shared" si="15"/>
        <v>6</v>
      </c>
      <c r="E109" s="294">
        <v>0</v>
      </c>
      <c r="F109" s="294">
        <v>30</v>
      </c>
      <c r="G109" s="294">
        <v>30</v>
      </c>
      <c r="H109" s="294">
        <v>0</v>
      </c>
      <c r="I109" s="331">
        <f t="shared" si="14"/>
        <v>300</v>
      </c>
      <c r="J109" s="296"/>
      <c r="K109" s="127">
        <f t="shared" si="11"/>
        <v>1</v>
      </c>
      <c r="L109" s="128">
        <f t="shared" si="12"/>
        <v>5</v>
      </c>
      <c r="M109" s="297"/>
      <c r="N109" s="129"/>
    </row>
    <row r="110" spans="1:14" s="204" customFormat="1" ht="16.5" customHeight="1" x14ac:dyDescent="0.3">
      <c r="A110" s="130">
        <v>43486</v>
      </c>
      <c r="B110" s="118" t="s">
        <v>11</v>
      </c>
      <c r="C110" s="119"/>
      <c r="D110" s="120"/>
      <c r="E110" s="226"/>
      <c r="F110" s="226"/>
      <c r="G110" s="226"/>
      <c r="H110" s="226"/>
      <c r="I110" s="231"/>
      <c r="J110" s="213" t="s">
        <v>64</v>
      </c>
      <c r="K110" s="131">
        <f t="shared" si="11"/>
        <v>0</v>
      </c>
      <c r="L110" s="132">
        <f t="shared" si="12"/>
        <v>0</v>
      </c>
      <c r="M110" s="218"/>
      <c r="N110" s="133"/>
    </row>
    <row r="111" spans="1:14" ht="16.5" customHeight="1" x14ac:dyDescent="0.3">
      <c r="A111" s="117">
        <v>43487</v>
      </c>
      <c r="B111" s="288">
        <v>0.35416666666666669</v>
      </c>
      <c r="C111" s="288">
        <v>0.60416666666666663</v>
      </c>
      <c r="D111" s="134">
        <f t="shared" ref="D111:D129" si="16">MAX((INT((C111-B111)*1440)/60),0)</f>
        <v>6</v>
      </c>
      <c r="E111" s="289">
        <v>0</v>
      </c>
      <c r="F111" s="289">
        <v>30</v>
      </c>
      <c r="G111" s="289">
        <v>30</v>
      </c>
      <c r="H111" s="289">
        <v>0</v>
      </c>
      <c r="I111" s="332">
        <f t="shared" ref="I111:I129" si="17">MAX((D111*60)-H111-F111-E111-G111,0)</f>
        <v>300</v>
      </c>
      <c r="J111" s="291" t="s">
        <v>9</v>
      </c>
      <c r="K111" s="121">
        <f t="shared" si="11"/>
        <v>1</v>
      </c>
      <c r="L111" s="122">
        <f t="shared" si="12"/>
        <v>5</v>
      </c>
      <c r="M111" s="292"/>
      <c r="N111" s="133"/>
    </row>
    <row r="112" spans="1:14" ht="16.5" customHeight="1" x14ac:dyDescent="0.3">
      <c r="A112" s="117">
        <v>43488</v>
      </c>
      <c r="B112" s="288">
        <v>0.35416666666666669</v>
      </c>
      <c r="C112" s="288">
        <v>0.60416666666666663</v>
      </c>
      <c r="D112" s="134">
        <f t="shared" si="16"/>
        <v>6</v>
      </c>
      <c r="E112" s="289">
        <v>0</v>
      </c>
      <c r="F112" s="289">
        <v>30</v>
      </c>
      <c r="G112" s="289">
        <v>30</v>
      </c>
      <c r="H112" s="289">
        <v>0</v>
      </c>
      <c r="I112" s="332">
        <f t="shared" si="17"/>
        <v>300</v>
      </c>
      <c r="J112" s="291" t="s">
        <v>9</v>
      </c>
      <c r="K112" s="121">
        <f t="shared" si="11"/>
        <v>1</v>
      </c>
      <c r="L112" s="122">
        <f t="shared" si="12"/>
        <v>5</v>
      </c>
      <c r="M112" s="292"/>
      <c r="N112" s="133"/>
    </row>
    <row r="113" spans="1:14" ht="16.5" customHeight="1" x14ac:dyDescent="0.3">
      <c r="A113" s="117">
        <v>43489</v>
      </c>
      <c r="B113" s="288">
        <v>0.35416666666666669</v>
      </c>
      <c r="C113" s="288">
        <v>0.60416666666666663</v>
      </c>
      <c r="D113" s="124">
        <f t="shared" si="16"/>
        <v>6</v>
      </c>
      <c r="E113" s="289">
        <v>0</v>
      </c>
      <c r="F113" s="289">
        <v>30</v>
      </c>
      <c r="G113" s="289">
        <v>30</v>
      </c>
      <c r="H113" s="289">
        <v>0</v>
      </c>
      <c r="I113" s="330">
        <f t="shared" si="17"/>
        <v>300</v>
      </c>
      <c r="J113" s="291" t="s">
        <v>9</v>
      </c>
      <c r="K113" s="121">
        <f t="shared" si="11"/>
        <v>1</v>
      </c>
      <c r="L113" s="122">
        <f t="shared" si="12"/>
        <v>5</v>
      </c>
      <c r="M113" s="292"/>
      <c r="N113" s="133"/>
    </row>
    <row r="114" spans="1:14" ht="16.5" customHeight="1" thickBot="1" x14ac:dyDescent="0.35">
      <c r="A114" s="125">
        <v>43490</v>
      </c>
      <c r="B114" s="293">
        <v>0.35416666666666669</v>
      </c>
      <c r="C114" s="293">
        <v>0.60416666666666663</v>
      </c>
      <c r="D114" s="126">
        <f t="shared" si="16"/>
        <v>6</v>
      </c>
      <c r="E114" s="294">
        <v>0</v>
      </c>
      <c r="F114" s="294">
        <v>30</v>
      </c>
      <c r="G114" s="294">
        <v>30</v>
      </c>
      <c r="H114" s="294">
        <v>0</v>
      </c>
      <c r="I114" s="331">
        <f t="shared" si="17"/>
        <v>300</v>
      </c>
      <c r="J114" s="296" t="s">
        <v>20</v>
      </c>
      <c r="K114" s="127">
        <f t="shared" si="11"/>
        <v>1</v>
      </c>
      <c r="L114" s="128">
        <f t="shared" si="12"/>
        <v>5</v>
      </c>
      <c r="M114" s="297"/>
      <c r="N114" s="123"/>
    </row>
    <row r="115" spans="1:14" ht="16.5" customHeight="1" x14ac:dyDescent="0.3">
      <c r="A115" s="135">
        <v>43493</v>
      </c>
      <c r="B115" s="288">
        <v>0.35416666666666669</v>
      </c>
      <c r="C115" s="288">
        <v>0.60416666666666663</v>
      </c>
      <c r="D115" s="134">
        <f t="shared" si="16"/>
        <v>6</v>
      </c>
      <c r="E115" s="289">
        <v>0</v>
      </c>
      <c r="F115" s="289">
        <v>30</v>
      </c>
      <c r="G115" s="289">
        <v>30</v>
      </c>
      <c r="H115" s="289">
        <v>0</v>
      </c>
      <c r="I115" s="332">
        <f t="shared" si="17"/>
        <v>300</v>
      </c>
      <c r="J115" s="291"/>
      <c r="K115" s="136">
        <f t="shared" si="11"/>
        <v>1</v>
      </c>
      <c r="L115" s="137">
        <f t="shared" si="12"/>
        <v>5</v>
      </c>
      <c r="M115" s="292"/>
      <c r="N115" s="138"/>
    </row>
    <row r="116" spans="1:14" ht="16.5" customHeight="1" x14ac:dyDescent="0.3">
      <c r="A116" s="130">
        <v>43494</v>
      </c>
      <c r="B116" s="288">
        <v>0.35416666666666669</v>
      </c>
      <c r="C116" s="288">
        <v>0.60416666666666663</v>
      </c>
      <c r="D116" s="134">
        <f t="shared" si="16"/>
        <v>6</v>
      </c>
      <c r="E116" s="289">
        <v>0</v>
      </c>
      <c r="F116" s="289">
        <v>30</v>
      </c>
      <c r="G116" s="289">
        <v>30</v>
      </c>
      <c r="H116" s="289">
        <v>0</v>
      </c>
      <c r="I116" s="332">
        <f t="shared" si="17"/>
        <v>300</v>
      </c>
      <c r="J116" s="291"/>
      <c r="K116" s="131">
        <f t="shared" si="11"/>
        <v>1</v>
      </c>
      <c r="L116" s="132">
        <f t="shared" si="12"/>
        <v>5</v>
      </c>
      <c r="M116" s="292"/>
      <c r="N116" s="133"/>
    </row>
    <row r="117" spans="1:14" ht="16.5" customHeight="1" x14ac:dyDescent="0.3">
      <c r="A117" s="130">
        <v>43495</v>
      </c>
      <c r="B117" s="288">
        <v>0.35416666666666669</v>
      </c>
      <c r="C117" s="288">
        <v>0.60416666666666663</v>
      </c>
      <c r="D117" s="124">
        <f t="shared" si="16"/>
        <v>6</v>
      </c>
      <c r="E117" s="289">
        <v>0</v>
      </c>
      <c r="F117" s="289">
        <v>30</v>
      </c>
      <c r="G117" s="289">
        <v>30</v>
      </c>
      <c r="H117" s="289">
        <v>0</v>
      </c>
      <c r="I117" s="330">
        <f t="shared" si="17"/>
        <v>300</v>
      </c>
      <c r="J117" s="291"/>
      <c r="K117" s="131">
        <f t="shared" si="11"/>
        <v>1</v>
      </c>
      <c r="L117" s="132">
        <f t="shared" si="12"/>
        <v>5</v>
      </c>
      <c r="M117" s="292"/>
      <c r="N117" s="133"/>
    </row>
    <row r="118" spans="1:14" ht="16.5" customHeight="1" x14ac:dyDescent="0.3">
      <c r="A118" s="117">
        <v>43496</v>
      </c>
      <c r="B118" s="288">
        <v>0.35416666666666669</v>
      </c>
      <c r="C118" s="288">
        <v>0.60416666666666663</v>
      </c>
      <c r="D118" s="134">
        <f t="shared" si="16"/>
        <v>6</v>
      </c>
      <c r="E118" s="289">
        <v>0</v>
      </c>
      <c r="F118" s="289">
        <v>30</v>
      </c>
      <c r="G118" s="289">
        <v>30</v>
      </c>
      <c r="H118" s="289">
        <v>0</v>
      </c>
      <c r="I118" s="332">
        <f t="shared" si="17"/>
        <v>300</v>
      </c>
      <c r="J118" s="291"/>
      <c r="K118" s="121">
        <f t="shared" si="11"/>
        <v>1</v>
      </c>
      <c r="L118" s="122">
        <f t="shared" si="12"/>
        <v>5</v>
      </c>
      <c r="M118" s="292"/>
      <c r="N118" s="123"/>
    </row>
    <row r="119" spans="1:14" ht="16.5" customHeight="1" thickBot="1" x14ac:dyDescent="0.35">
      <c r="A119" s="139">
        <v>43497</v>
      </c>
      <c r="B119" s="293">
        <v>0.35416666666666669</v>
      </c>
      <c r="C119" s="293">
        <v>0.60416666666666663</v>
      </c>
      <c r="D119" s="140">
        <f t="shared" si="16"/>
        <v>6</v>
      </c>
      <c r="E119" s="294">
        <v>0</v>
      </c>
      <c r="F119" s="294">
        <v>30</v>
      </c>
      <c r="G119" s="294">
        <v>30</v>
      </c>
      <c r="H119" s="294">
        <v>0</v>
      </c>
      <c r="I119" s="333">
        <f t="shared" si="17"/>
        <v>300</v>
      </c>
      <c r="J119" s="296"/>
      <c r="K119" s="141">
        <f t="shared" si="11"/>
        <v>1</v>
      </c>
      <c r="L119" s="142">
        <f t="shared" si="12"/>
        <v>5</v>
      </c>
      <c r="M119" s="297"/>
      <c r="N119" s="143"/>
    </row>
    <row r="120" spans="1:14" ht="16.5" customHeight="1" x14ac:dyDescent="0.3">
      <c r="A120" s="144">
        <v>43500</v>
      </c>
      <c r="B120" s="288">
        <v>0.35416666666666669</v>
      </c>
      <c r="C120" s="288">
        <v>0.60416666666666663</v>
      </c>
      <c r="D120" s="145">
        <f t="shared" si="16"/>
        <v>6</v>
      </c>
      <c r="E120" s="289">
        <v>0</v>
      </c>
      <c r="F120" s="289">
        <v>30</v>
      </c>
      <c r="G120" s="289">
        <v>30</v>
      </c>
      <c r="H120" s="289">
        <v>0</v>
      </c>
      <c r="I120" s="334">
        <f t="shared" si="17"/>
        <v>300</v>
      </c>
      <c r="J120" s="291"/>
      <c r="K120" s="146">
        <f t="shared" si="11"/>
        <v>1</v>
      </c>
      <c r="L120" s="147">
        <f t="shared" si="12"/>
        <v>5</v>
      </c>
      <c r="M120" s="292"/>
      <c r="N120" s="148"/>
    </row>
    <row r="121" spans="1:14" ht="16.5" customHeight="1" x14ac:dyDescent="0.3">
      <c r="A121" s="144">
        <v>43501</v>
      </c>
      <c r="B121" s="288">
        <v>0.35416666666666669</v>
      </c>
      <c r="C121" s="288">
        <v>0.60416666666666663</v>
      </c>
      <c r="D121" s="145">
        <f t="shared" si="16"/>
        <v>6</v>
      </c>
      <c r="E121" s="289">
        <v>0</v>
      </c>
      <c r="F121" s="289">
        <v>30</v>
      </c>
      <c r="G121" s="289">
        <v>30</v>
      </c>
      <c r="H121" s="289">
        <v>0</v>
      </c>
      <c r="I121" s="334">
        <f t="shared" si="17"/>
        <v>300</v>
      </c>
      <c r="J121" s="291"/>
      <c r="K121" s="146">
        <f t="shared" si="11"/>
        <v>1</v>
      </c>
      <c r="L121" s="147">
        <f t="shared" si="12"/>
        <v>5</v>
      </c>
      <c r="M121" s="292"/>
      <c r="N121" s="148"/>
    </row>
    <row r="122" spans="1:14" ht="16.5" customHeight="1" x14ac:dyDescent="0.3">
      <c r="A122" s="144">
        <v>43502</v>
      </c>
      <c r="B122" s="288">
        <v>0.35416666666666669</v>
      </c>
      <c r="C122" s="288">
        <v>0.60416666666666663</v>
      </c>
      <c r="D122" s="145">
        <f t="shared" si="16"/>
        <v>6</v>
      </c>
      <c r="E122" s="289">
        <v>0</v>
      </c>
      <c r="F122" s="289">
        <v>30</v>
      </c>
      <c r="G122" s="289">
        <v>30</v>
      </c>
      <c r="H122" s="289">
        <v>0</v>
      </c>
      <c r="I122" s="334">
        <f t="shared" si="17"/>
        <v>300</v>
      </c>
      <c r="J122" s="291"/>
      <c r="K122" s="146">
        <f t="shared" si="11"/>
        <v>1</v>
      </c>
      <c r="L122" s="147">
        <f t="shared" si="12"/>
        <v>5</v>
      </c>
      <c r="M122" s="292"/>
      <c r="N122" s="148"/>
    </row>
    <row r="123" spans="1:14" ht="16.5" customHeight="1" x14ac:dyDescent="0.3">
      <c r="A123" s="144">
        <v>43503</v>
      </c>
      <c r="B123" s="288">
        <v>0.35416666666666669</v>
      </c>
      <c r="C123" s="288">
        <v>0.60416666666666663</v>
      </c>
      <c r="D123" s="145">
        <f t="shared" si="16"/>
        <v>6</v>
      </c>
      <c r="E123" s="289">
        <v>0</v>
      </c>
      <c r="F123" s="289">
        <v>30</v>
      </c>
      <c r="G123" s="289">
        <v>30</v>
      </c>
      <c r="H123" s="289">
        <v>0</v>
      </c>
      <c r="I123" s="334">
        <f t="shared" si="17"/>
        <v>300</v>
      </c>
      <c r="J123" s="291"/>
      <c r="K123" s="146">
        <f t="shared" si="11"/>
        <v>1</v>
      </c>
      <c r="L123" s="147">
        <f t="shared" si="12"/>
        <v>5</v>
      </c>
      <c r="M123" s="292"/>
      <c r="N123" s="148"/>
    </row>
    <row r="124" spans="1:14" ht="16.5" customHeight="1" thickBot="1" x14ac:dyDescent="0.35">
      <c r="A124" s="139">
        <v>43504</v>
      </c>
      <c r="B124" s="293">
        <v>0.35416666666666669</v>
      </c>
      <c r="C124" s="293">
        <v>0.60416666666666663</v>
      </c>
      <c r="D124" s="140">
        <f t="shared" si="16"/>
        <v>6</v>
      </c>
      <c r="E124" s="294">
        <v>0</v>
      </c>
      <c r="F124" s="294">
        <v>30</v>
      </c>
      <c r="G124" s="294">
        <v>30</v>
      </c>
      <c r="H124" s="294">
        <v>0</v>
      </c>
      <c r="I124" s="333">
        <f t="shared" si="17"/>
        <v>300</v>
      </c>
      <c r="J124" s="296"/>
      <c r="K124" s="141">
        <f t="shared" si="11"/>
        <v>1</v>
      </c>
      <c r="L124" s="142">
        <f t="shared" si="12"/>
        <v>5</v>
      </c>
      <c r="M124" s="297"/>
      <c r="N124" s="143"/>
    </row>
    <row r="125" spans="1:14" ht="16.5" customHeight="1" x14ac:dyDescent="0.3">
      <c r="A125" s="149">
        <v>43507</v>
      </c>
      <c r="B125" s="288">
        <v>0.35416666666666669</v>
      </c>
      <c r="C125" s="288">
        <v>0.60416666666666663</v>
      </c>
      <c r="D125" s="145">
        <f t="shared" si="16"/>
        <v>6</v>
      </c>
      <c r="E125" s="289">
        <v>0</v>
      </c>
      <c r="F125" s="289">
        <v>30</v>
      </c>
      <c r="G125" s="289">
        <v>30</v>
      </c>
      <c r="H125" s="289">
        <v>0</v>
      </c>
      <c r="I125" s="334">
        <f t="shared" si="17"/>
        <v>300</v>
      </c>
      <c r="J125" s="291"/>
      <c r="K125" s="150">
        <f t="shared" si="11"/>
        <v>1</v>
      </c>
      <c r="L125" s="151">
        <f t="shared" si="12"/>
        <v>5</v>
      </c>
      <c r="M125" s="292"/>
      <c r="N125" s="152"/>
    </row>
    <row r="126" spans="1:14" ht="15" x14ac:dyDescent="0.3">
      <c r="A126" s="144">
        <v>43508</v>
      </c>
      <c r="B126" s="288">
        <v>0.35416666666666669</v>
      </c>
      <c r="C126" s="288">
        <v>0.60416666666666663</v>
      </c>
      <c r="D126" s="145">
        <f t="shared" si="16"/>
        <v>6</v>
      </c>
      <c r="E126" s="289">
        <v>0</v>
      </c>
      <c r="F126" s="289">
        <v>30</v>
      </c>
      <c r="G126" s="289">
        <v>30</v>
      </c>
      <c r="H126" s="289">
        <v>0</v>
      </c>
      <c r="I126" s="334">
        <f t="shared" si="17"/>
        <v>300</v>
      </c>
      <c r="J126" s="291"/>
      <c r="K126" s="146">
        <f t="shared" si="11"/>
        <v>1</v>
      </c>
      <c r="L126" s="147">
        <f t="shared" si="12"/>
        <v>5</v>
      </c>
      <c r="M126" s="292"/>
      <c r="N126" s="148"/>
    </row>
    <row r="127" spans="1:14" ht="15" x14ac:dyDescent="0.3">
      <c r="A127" s="144">
        <v>43509</v>
      </c>
      <c r="B127" s="288">
        <v>0.35416666666666669</v>
      </c>
      <c r="C127" s="288">
        <v>0.60416666666666663</v>
      </c>
      <c r="D127" s="145">
        <f t="shared" si="16"/>
        <v>6</v>
      </c>
      <c r="E127" s="289">
        <v>0</v>
      </c>
      <c r="F127" s="289">
        <v>30</v>
      </c>
      <c r="G127" s="289">
        <v>30</v>
      </c>
      <c r="H127" s="289">
        <v>0</v>
      </c>
      <c r="I127" s="334">
        <f t="shared" si="17"/>
        <v>300</v>
      </c>
      <c r="J127" s="291"/>
      <c r="K127" s="146">
        <f t="shared" si="11"/>
        <v>1</v>
      </c>
      <c r="L127" s="147">
        <f t="shared" si="12"/>
        <v>5</v>
      </c>
      <c r="M127" s="292"/>
      <c r="N127" s="148"/>
    </row>
    <row r="128" spans="1:14" ht="16.5" customHeight="1" x14ac:dyDescent="0.3">
      <c r="A128" s="144">
        <v>43510</v>
      </c>
      <c r="B128" s="288">
        <v>0.35416666666666669</v>
      </c>
      <c r="C128" s="288">
        <v>0.60416666666666663</v>
      </c>
      <c r="D128" s="145">
        <f t="shared" si="16"/>
        <v>6</v>
      </c>
      <c r="E128" s="289">
        <v>0</v>
      </c>
      <c r="F128" s="289">
        <v>30</v>
      </c>
      <c r="G128" s="289">
        <v>30</v>
      </c>
      <c r="H128" s="289">
        <v>0</v>
      </c>
      <c r="I128" s="334">
        <f t="shared" si="17"/>
        <v>300</v>
      </c>
      <c r="J128" s="291"/>
      <c r="K128" s="146">
        <f t="shared" si="11"/>
        <v>1</v>
      </c>
      <c r="L128" s="147">
        <f t="shared" si="12"/>
        <v>5</v>
      </c>
      <c r="M128" s="292"/>
      <c r="N128" s="148"/>
    </row>
    <row r="129" spans="1:14" ht="16.5" customHeight="1" thickBot="1" x14ac:dyDescent="0.35">
      <c r="A129" s="335">
        <v>43511</v>
      </c>
      <c r="B129" s="336"/>
      <c r="C129" s="336"/>
      <c r="D129" s="337">
        <f t="shared" si="16"/>
        <v>0</v>
      </c>
      <c r="E129" s="338"/>
      <c r="F129" s="338"/>
      <c r="G129" s="338"/>
      <c r="H129" s="338"/>
      <c r="I129" s="333">
        <f t="shared" si="17"/>
        <v>0</v>
      </c>
      <c r="J129" s="377" t="s">
        <v>53</v>
      </c>
      <c r="K129" s="340">
        <f t="shared" si="11"/>
        <v>0</v>
      </c>
      <c r="L129" s="341">
        <f t="shared" si="12"/>
        <v>0</v>
      </c>
      <c r="M129" s="342"/>
      <c r="N129" s="268"/>
    </row>
    <row r="130" spans="1:14" ht="15" x14ac:dyDescent="0.3">
      <c r="A130" s="343">
        <v>43514</v>
      </c>
      <c r="B130" s="344" t="s">
        <v>47</v>
      </c>
      <c r="C130" s="344"/>
      <c r="D130" s="344"/>
      <c r="E130" s="344"/>
      <c r="F130" s="344"/>
      <c r="G130" s="344"/>
      <c r="H130" s="344"/>
      <c r="I130" s="334">
        <f t="shared" si="14"/>
        <v>0</v>
      </c>
      <c r="J130" s="311" t="s">
        <v>46</v>
      </c>
      <c r="K130" s="153">
        <f t="shared" si="11"/>
        <v>0</v>
      </c>
      <c r="L130" s="154">
        <f t="shared" si="12"/>
        <v>0</v>
      </c>
      <c r="M130" s="312"/>
      <c r="N130" s="265"/>
    </row>
    <row r="131" spans="1:14" ht="16.5" customHeight="1" x14ac:dyDescent="0.3">
      <c r="A131" s="345">
        <v>43515</v>
      </c>
      <c r="B131" s="346" t="s">
        <v>47</v>
      </c>
      <c r="C131" s="346"/>
      <c r="D131" s="346"/>
      <c r="E131" s="346"/>
      <c r="F131" s="346"/>
      <c r="G131" s="346"/>
      <c r="H131" s="346"/>
      <c r="I131" s="334">
        <f t="shared" si="14"/>
        <v>0</v>
      </c>
      <c r="J131" s="291" t="s">
        <v>46</v>
      </c>
      <c r="K131" s="146">
        <f t="shared" si="11"/>
        <v>0</v>
      </c>
      <c r="L131" s="147">
        <f t="shared" si="12"/>
        <v>0</v>
      </c>
      <c r="M131" s="292"/>
      <c r="N131" s="266"/>
    </row>
    <row r="132" spans="1:14" ht="16.5" customHeight="1" x14ac:dyDescent="0.3">
      <c r="A132" s="345">
        <v>43516</v>
      </c>
      <c r="B132" s="346" t="s">
        <v>47</v>
      </c>
      <c r="C132" s="346"/>
      <c r="D132" s="346"/>
      <c r="E132" s="346"/>
      <c r="F132" s="346"/>
      <c r="G132" s="346"/>
      <c r="H132" s="346"/>
      <c r="I132" s="334">
        <f t="shared" si="14"/>
        <v>0</v>
      </c>
      <c r="J132" s="314" t="s">
        <v>46</v>
      </c>
      <c r="K132" s="146">
        <f t="shared" si="11"/>
        <v>0</v>
      </c>
      <c r="L132" s="147">
        <f t="shared" si="12"/>
        <v>0</v>
      </c>
      <c r="M132" s="315"/>
      <c r="N132" s="266"/>
    </row>
    <row r="133" spans="1:14" ht="16.5" customHeight="1" x14ac:dyDescent="0.3">
      <c r="A133" s="345">
        <v>43517</v>
      </c>
      <c r="B133" s="346" t="s">
        <v>47</v>
      </c>
      <c r="C133" s="346"/>
      <c r="D133" s="346"/>
      <c r="E133" s="346"/>
      <c r="F133" s="346"/>
      <c r="G133" s="346"/>
      <c r="H133" s="346"/>
      <c r="I133" s="334">
        <f t="shared" si="14"/>
        <v>0</v>
      </c>
      <c r="J133" s="314" t="s">
        <v>46</v>
      </c>
      <c r="K133" s="146">
        <f t="shared" si="11"/>
        <v>0</v>
      </c>
      <c r="L133" s="147">
        <f t="shared" si="12"/>
        <v>0</v>
      </c>
      <c r="M133" s="315"/>
      <c r="N133" s="266"/>
    </row>
    <row r="134" spans="1:14" ht="16.5" customHeight="1" thickBot="1" x14ac:dyDescent="0.35">
      <c r="A134" s="347">
        <v>43518</v>
      </c>
      <c r="B134" s="348" t="s">
        <v>47</v>
      </c>
      <c r="C134" s="348"/>
      <c r="D134" s="348"/>
      <c r="E134" s="348"/>
      <c r="F134" s="348"/>
      <c r="G134" s="348"/>
      <c r="H134" s="348"/>
      <c r="I134" s="333">
        <f t="shared" si="14"/>
        <v>0</v>
      </c>
      <c r="J134" s="349" t="s">
        <v>46</v>
      </c>
      <c r="K134" s="141">
        <f t="shared" si="11"/>
        <v>0</v>
      </c>
      <c r="L134" s="142">
        <f t="shared" si="12"/>
        <v>0</v>
      </c>
      <c r="M134" s="328"/>
      <c r="N134" s="267"/>
    </row>
    <row r="135" spans="1:14" ht="16.5" customHeight="1" x14ac:dyDescent="0.3">
      <c r="A135" s="149">
        <v>43521</v>
      </c>
      <c r="B135" s="317">
        <v>0.35416666666666669</v>
      </c>
      <c r="C135" s="317">
        <v>0.60416666666666663</v>
      </c>
      <c r="D135" s="350">
        <f t="shared" ref="D135:D153" si="18">MAX((INT((C135-B135)*1440)/60),0)</f>
        <v>6</v>
      </c>
      <c r="E135" s="319">
        <v>0</v>
      </c>
      <c r="F135" s="319">
        <v>30</v>
      </c>
      <c r="G135" s="319">
        <v>30</v>
      </c>
      <c r="H135" s="319">
        <v>0</v>
      </c>
      <c r="I135" s="351">
        <f t="shared" si="14"/>
        <v>300</v>
      </c>
      <c r="J135" s="378"/>
      <c r="K135" s="150">
        <f t="shared" si="11"/>
        <v>1</v>
      </c>
      <c r="L135" s="151">
        <f t="shared" si="12"/>
        <v>5</v>
      </c>
      <c r="M135" s="321"/>
      <c r="N135" s="152"/>
    </row>
    <row r="136" spans="1:14" ht="16.5" customHeight="1" x14ac:dyDescent="0.3">
      <c r="A136" s="144">
        <v>43522</v>
      </c>
      <c r="B136" s="288">
        <v>0.35416666666666669</v>
      </c>
      <c r="C136" s="288">
        <v>0.60416666666666663</v>
      </c>
      <c r="D136" s="145">
        <f t="shared" si="18"/>
        <v>6</v>
      </c>
      <c r="E136" s="289">
        <v>0</v>
      </c>
      <c r="F136" s="289">
        <v>30</v>
      </c>
      <c r="G136" s="289">
        <v>30</v>
      </c>
      <c r="H136" s="289">
        <v>0</v>
      </c>
      <c r="I136" s="334">
        <f t="shared" si="14"/>
        <v>300</v>
      </c>
      <c r="J136" s="291"/>
      <c r="K136" s="146">
        <f t="shared" si="11"/>
        <v>1</v>
      </c>
      <c r="L136" s="147">
        <f t="shared" si="12"/>
        <v>5</v>
      </c>
      <c r="M136" s="292"/>
      <c r="N136" s="148"/>
    </row>
    <row r="137" spans="1:14" ht="16.5" customHeight="1" x14ac:dyDescent="0.3">
      <c r="A137" s="144">
        <v>43523</v>
      </c>
      <c r="B137" s="288">
        <v>0.35416666666666669</v>
      </c>
      <c r="C137" s="288">
        <v>0.60416666666666663</v>
      </c>
      <c r="D137" s="145">
        <f t="shared" si="18"/>
        <v>6</v>
      </c>
      <c r="E137" s="289">
        <v>0</v>
      </c>
      <c r="F137" s="289">
        <v>30</v>
      </c>
      <c r="G137" s="289">
        <v>30</v>
      </c>
      <c r="H137" s="289">
        <v>0</v>
      </c>
      <c r="I137" s="334">
        <f t="shared" si="14"/>
        <v>300</v>
      </c>
      <c r="J137" s="291"/>
      <c r="K137" s="146">
        <f t="shared" si="11"/>
        <v>1</v>
      </c>
      <c r="L137" s="147">
        <f t="shared" si="12"/>
        <v>5</v>
      </c>
      <c r="M137" s="292"/>
      <c r="N137" s="148"/>
    </row>
    <row r="138" spans="1:14" ht="16.5" customHeight="1" x14ac:dyDescent="0.3">
      <c r="A138" s="144">
        <v>43524</v>
      </c>
      <c r="B138" s="288">
        <v>0.35416666666666669</v>
      </c>
      <c r="C138" s="288">
        <v>0.60416666666666663</v>
      </c>
      <c r="D138" s="145">
        <f t="shared" si="18"/>
        <v>6</v>
      </c>
      <c r="E138" s="289">
        <v>0</v>
      </c>
      <c r="F138" s="289">
        <v>30</v>
      </c>
      <c r="G138" s="289">
        <v>30</v>
      </c>
      <c r="H138" s="289">
        <v>0</v>
      </c>
      <c r="I138" s="334">
        <f t="shared" si="14"/>
        <v>300</v>
      </c>
      <c r="J138" s="291"/>
      <c r="K138" s="146">
        <f t="shared" ref="K138:K201" si="19">IF(I138+M138&gt;0,1,0)</f>
        <v>1</v>
      </c>
      <c r="L138" s="147">
        <f t="shared" si="12"/>
        <v>5</v>
      </c>
      <c r="M138" s="292"/>
      <c r="N138" s="148"/>
    </row>
    <row r="139" spans="1:14" ht="16.5" customHeight="1" thickBot="1" x14ac:dyDescent="0.35">
      <c r="A139" s="139">
        <v>43525</v>
      </c>
      <c r="B139" s="293">
        <v>0.35416666666666669</v>
      </c>
      <c r="C139" s="293">
        <v>0.60416666666666663</v>
      </c>
      <c r="D139" s="140">
        <f t="shared" si="18"/>
        <v>6</v>
      </c>
      <c r="E139" s="294">
        <v>0</v>
      </c>
      <c r="F139" s="294">
        <v>30</v>
      </c>
      <c r="G139" s="294">
        <v>30</v>
      </c>
      <c r="H139" s="294">
        <v>0</v>
      </c>
      <c r="I139" s="333">
        <f t="shared" si="14"/>
        <v>300</v>
      </c>
      <c r="J139" s="296"/>
      <c r="K139" s="141">
        <f t="shared" si="19"/>
        <v>1</v>
      </c>
      <c r="L139" s="142">
        <f t="shared" si="12"/>
        <v>5</v>
      </c>
      <c r="M139" s="297"/>
      <c r="N139" s="143"/>
    </row>
    <row r="140" spans="1:14" ht="16.5" customHeight="1" x14ac:dyDescent="0.3">
      <c r="A140" s="155">
        <v>43528</v>
      </c>
      <c r="B140" s="288">
        <v>0.35416666666666669</v>
      </c>
      <c r="C140" s="288">
        <v>0.60416666666666663</v>
      </c>
      <c r="D140" s="156">
        <f t="shared" si="18"/>
        <v>6</v>
      </c>
      <c r="E140" s="289">
        <v>0</v>
      </c>
      <c r="F140" s="289">
        <v>30</v>
      </c>
      <c r="G140" s="289">
        <v>30</v>
      </c>
      <c r="H140" s="289">
        <v>0</v>
      </c>
      <c r="I140" s="352">
        <f t="shared" si="14"/>
        <v>300</v>
      </c>
      <c r="J140" s="291"/>
      <c r="K140" s="157">
        <f t="shared" si="19"/>
        <v>1</v>
      </c>
      <c r="L140" s="158">
        <f t="shared" si="12"/>
        <v>5</v>
      </c>
      <c r="M140" s="292"/>
      <c r="N140" s="159"/>
    </row>
    <row r="141" spans="1:14" ht="16.5" customHeight="1" x14ac:dyDescent="0.3">
      <c r="A141" s="155">
        <v>43529</v>
      </c>
      <c r="B141" s="288">
        <v>0.35416666666666669</v>
      </c>
      <c r="C141" s="288">
        <v>0.60416666666666663</v>
      </c>
      <c r="D141" s="156">
        <f t="shared" si="18"/>
        <v>6</v>
      </c>
      <c r="E141" s="289">
        <v>0</v>
      </c>
      <c r="F141" s="289">
        <v>30</v>
      </c>
      <c r="G141" s="289">
        <v>30</v>
      </c>
      <c r="H141" s="289">
        <v>0</v>
      </c>
      <c r="I141" s="352">
        <f t="shared" ref="I141:I204" si="20">MAX((D141*60)-H141-F141-E141-G141,0)</f>
        <v>300</v>
      </c>
      <c r="J141" s="291"/>
      <c r="K141" s="157">
        <f t="shared" si="19"/>
        <v>1</v>
      </c>
      <c r="L141" s="158">
        <f t="shared" si="12"/>
        <v>5</v>
      </c>
      <c r="M141" s="292"/>
      <c r="N141" s="159"/>
    </row>
    <row r="142" spans="1:14" ht="16.5" customHeight="1" x14ac:dyDescent="0.3">
      <c r="A142" s="155">
        <v>43530</v>
      </c>
      <c r="B142" s="288">
        <v>0.35416666666666669</v>
      </c>
      <c r="C142" s="288">
        <v>0.60416666666666663</v>
      </c>
      <c r="D142" s="156">
        <f t="shared" si="18"/>
        <v>6</v>
      </c>
      <c r="E142" s="289">
        <v>0</v>
      </c>
      <c r="F142" s="289">
        <v>30</v>
      </c>
      <c r="G142" s="289">
        <v>30</v>
      </c>
      <c r="H142" s="289">
        <v>0</v>
      </c>
      <c r="I142" s="352">
        <f t="shared" si="20"/>
        <v>300</v>
      </c>
      <c r="J142" s="291"/>
      <c r="K142" s="157">
        <f t="shared" si="19"/>
        <v>1</v>
      </c>
      <c r="L142" s="158">
        <f t="shared" ref="L142:L205" si="21">I142/60</f>
        <v>5</v>
      </c>
      <c r="M142" s="292"/>
      <c r="N142" s="159"/>
    </row>
    <row r="143" spans="1:14" ht="16.5" customHeight="1" x14ac:dyDescent="0.3">
      <c r="A143" s="155">
        <v>43531</v>
      </c>
      <c r="B143" s="288">
        <v>0.35416666666666669</v>
      </c>
      <c r="C143" s="288">
        <v>0.60416666666666663</v>
      </c>
      <c r="D143" s="156">
        <f t="shared" si="18"/>
        <v>6</v>
      </c>
      <c r="E143" s="289">
        <v>0</v>
      </c>
      <c r="F143" s="289">
        <v>30</v>
      </c>
      <c r="G143" s="289">
        <v>30</v>
      </c>
      <c r="H143" s="289">
        <v>0</v>
      </c>
      <c r="I143" s="352">
        <f t="shared" si="20"/>
        <v>300</v>
      </c>
      <c r="J143" s="291"/>
      <c r="K143" s="157">
        <f t="shared" si="19"/>
        <v>1</v>
      </c>
      <c r="L143" s="158">
        <f t="shared" si="21"/>
        <v>5</v>
      </c>
      <c r="M143" s="292"/>
      <c r="N143" s="159"/>
    </row>
    <row r="144" spans="1:14" ht="16.5" customHeight="1" thickBot="1" x14ac:dyDescent="0.35">
      <c r="A144" s="160">
        <v>43532</v>
      </c>
      <c r="B144" s="293">
        <v>0.35416666666666669</v>
      </c>
      <c r="C144" s="293">
        <v>0.60416666666666663</v>
      </c>
      <c r="D144" s="161">
        <f t="shared" si="18"/>
        <v>6</v>
      </c>
      <c r="E144" s="294">
        <v>0</v>
      </c>
      <c r="F144" s="294">
        <v>30</v>
      </c>
      <c r="G144" s="294">
        <v>30</v>
      </c>
      <c r="H144" s="294">
        <v>0</v>
      </c>
      <c r="I144" s="353">
        <f t="shared" si="20"/>
        <v>300</v>
      </c>
      <c r="J144" s="296"/>
      <c r="K144" s="162">
        <f t="shared" si="19"/>
        <v>1</v>
      </c>
      <c r="L144" s="163">
        <f t="shared" si="21"/>
        <v>5</v>
      </c>
      <c r="M144" s="297"/>
      <c r="N144" s="164"/>
    </row>
    <row r="145" spans="1:14" ht="16.5" customHeight="1" x14ac:dyDescent="0.3">
      <c r="A145" s="165">
        <v>43535</v>
      </c>
      <c r="B145" s="288">
        <v>0.35416666666666669</v>
      </c>
      <c r="C145" s="288">
        <v>0.60416666666666663</v>
      </c>
      <c r="D145" s="156">
        <f t="shared" si="18"/>
        <v>6</v>
      </c>
      <c r="E145" s="289">
        <v>0</v>
      </c>
      <c r="F145" s="289">
        <v>30</v>
      </c>
      <c r="G145" s="289">
        <v>30</v>
      </c>
      <c r="H145" s="289">
        <v>0</v>
      </c>
      <c r="I145" s="352">
        <f t="shared" si="20"/>
        <v>300</v>
      </c>
      <c r="J145" s="291"/>
      <c r="K145" s="166">
        <f t="shared" si="19"/>
        <v>1</v>
      </c>
      <c r="L145" s="167">
        <f t="shared" si="21"/>
        <v>5</v>
      </c>
      <c r="M145" s="292"/>
      <c r="N145" s="168"/>
    </row>
    <row r="146" spans="1:14" ht="16.5" customHeight="1" x14ac:dyDescent="0.3">
      <c r="A146" s="155">
        <v>43536</v>
      </c>
      <c r="B146" s="288">
        <v>0.35416666666666669</v>
      </c>
      <c r="C146" s="288">
        <v>0.60416666666666663</v>
      </c>
      <c r="D146" s="156">
        <f t="shared" si="18"/>
        <v>6</v>
      </c>
      <c r="E146" s="289">
        <v>0</v>
      </c>
      <c r="F146" s="289">
        <v>30</v>
      </c>
      <c r="G146" s="289">
        <v>30</v>
      </c>
      <c r="H146" s="289">
        <v>0</v>
      </c>
      <c r="I146" s="352">
        <f t="shared" si="20"/>
        <v>300</v>
      </c>
      <c r="J146" s="291"/>
      <c r="K146" s="157">
        <f t="shared" si="19"/>
        <v>1</v>
      </c>
      <c r="L146" s="158">
        <f t="shared" si="21"/>
        <v>5</v>
      </c>
      <c r="M146" s="292"/>
      <c r="N146" s="159"/>
    </row>
    <row r="147" spans="1:14" ht="16.5" customHeight="1" x14ac:dyDescent="0.3">
      <c r="A147" s="155">
        <v>43537</v>
      </c>
      <c r="B147" s="288">
        <v>0.35416666666666669</v>
      </c>
      <c r="C147" s="288">
        <v>0.60416666666666663</v>
      </c>
      <c r="D147" s="156">
        <f t="shared" si="18"/>
        <v>6</v>
      </c>
      <c r="E147" s="289">
        <v>0</v>
      </c>
      <c r="F147" s="289">
        <v>30</v>
      </c>
      <c r="G147" s="289">
        <v>30</v>
      </c>
      <c r="H147" s="289">
        <v>0</v>
      </c>
      <c r="I147" s="352">
        <f t="shared" si="20"/>
        <v>300</v>
      </c>
      <c r="J147" s="291"/>
      <c r="K147" s="157">
        <f t="shared" si="19"/>
        <v>1</v>
      </c>
      <c r="L147" s="158">
        <f t="shared" si="21"/>
        <v>5</v>
      </c>
      <c r="M147" s="292"/>
      <c r="N147" s="159"/>
    </row>
    <row r="148" spans="1:14" ht="16.5" customHeight="1" x14ac:dyDescent="0.3">
      <c r="A148" s="155">
        <v>43538</v>
      </c>
      <c r="B148" s="288">
        <v>0.35416666666666669</v>
      </c>
      <c r="C148" s="288">
        <v>0.60416666666666663</v>
      </c>
      <c r="D148" s="156">
        <f t="shared" si="18"/>
        <v>6</v>
      </c>
      <c r="E148" s="289">
        <v>0</v>
      </c>
      <c r="F148" s="289">
        <v>30</v>
      </c>
      <c r="G148" s="289">
        <v>30</v>
      </c>
      <c r="H148" s="289">
        <v>0</v>
      </c>
      <c r="I148" s="352">
        <f t="shared" si="20"/>
        <v>300</v>
      </c>
      <c r="J148" s="291"/>
      <c r="K148" s="157">
        <f t="shared" si="19"/>
        <v>1</v>
      </c>
      <c r="L148" s="158">
        <f t="shared" si="21"/>
        <v>5</v>
      </c>
      <c r="M148" s="292"/>
      <c r="N148" s="159"/>
    </row>
    <row r="149" spans="1:14" ht="16.5" customHeight="1" thickBot="1" x14ac:dyDescent="0.35">
      <c r="A149" s="160">
        <v>43539</v>
      </c>
      <c r="B149" s="293">
        <v>0.35416666666666669</v>
      </c>
      <c r="C149" s="293">
        <v>0.60416666666666663</v>
      </c>
      <c r="D149" s="161">
        <f t="shared" si="18"/>
        <v>6</v>
      </c>
      <c r="E149" s="294">
        <v>0</v>
      </c>
      <c r="F149" s="294">
        <v>30</v>
      </c>
      <c r="G149" s="294">
        <v>30</v>
      </c>
      <c r="H149" s="294">
        <v>0</v>
      </c>
      <c r="I149" s="353">
        <f t="shared" si="20"/>
        <v>300</v>
      </c>
      <c r="J149" s="296"/>
      <c r="K149" s="162">
        <f t="shared" si="19"/>
        <v>1</v>
      </c>
      <c r="L149" s="163">
        <f t="shared" si="21"/>
        <v>5</v>
      </c>
      <c r="M149" s="297"/>
      <c r="N149" s="164"/>
    </row>
    <row r="150" spans="1:14" ht="16.5" customHeight="1" x14ac:dyDescent="0.3">
      <c r="A150" s="165">
        <v>43542</v>
      </c>
      <c r="B150" s="288">
        <v>0.35416666666666669</v>
      </c>
      <c r="C150" s="288">
        <v>0.60416666666666663</v>
      </c>
      <c r="D150" s="156">
        <f t="shared" si="18"/>
        <v>6</v>
      </c>
      <c r="E150" s="289">
        <v>0</v>
      </c>
      <c r="F150" s="289">
        <v>30</v>
      </c>
      <c r="G150" s="289">
        <v>30</v>
      </c>
      <c r="H150" s="289">
        <v>0</v>
      </c>
      <c r="I150" s="352">
        <f t="shared" si="20"/>
        <v>300</v>
      </c>
      <c r="J150" s="291"/>
      <c r="K150" s="166">
        <f t="shared" si="19"/>
        <v>1</v>
      </c>
      <c r="L150" s="167">
        <f t="shared" si="21"/>
        <v>5</v>
      </c>
      <c r="M150" s="292"/>
      <c r="N150" s="168"/>
    </row>
    <row r="151" spans="1:14" ht="16.5" customHeight="1" x14ac:dyDescent="0.3">
      <c r="A151" s="155">
        <v>43543</v>
      </c>
      <c r="B151" s="288">
        <v>0.35416666666666669</v>
      </c>
      <c r="C151" s="288">
        <v>0.60416666666666663</v>
      </c>
      <c r="D151" s="156">
        <f t="shared" si="18"/>
        <v>6</v>
      </c>
      <c r="E151" s="289">
        <v>0</v>
      </c>
      <c r="F151" s="289">
        <v>30</v>
      </c>
      <c r="G151" s="289">
        <v>30</v>
      </c>
      <c r="H151" s="289">
        <v>0</v>
      </c>
      <c r="I151" s="352">
        <f t="shared" si="20"/>
        <v>300</v>
      </c>
      <c r="J151" s="291"/>
      <c r="K151" s="157">
        <f t="shared" si="19"/>
        <v>1</v>
      </c>
      <c r="L151" s="158">
        <f t="shared" si="21"/>
        <v>5</v>
      </c>
      <c r="M151" s="292"/>
      <c r="N151" s="159"/>
    </row>
    <row r="152" spans="1:14" ht="16.5" customHeight="1" x14ac:dyDescent="0.3">
      <c r="A152" s="155">
        <v>43544</v>
      </c>
      <c r="B152" s="288">
        <v>0.35416666666666669</v>
      </c>
      <c r="C152" s="288">
        <v>0.60416666666666663</v>
      </c>
      <c r="D152" s="156">
        <f t="shared" si="18"/>
        <v>6</v>
      </c>
      <c r="E152" s="289">
        <v>0</v>
      </c>
      <c r="F152" s="289">
        <v>30</v>
      </c>
      <c r="G152" s="289">
        <v>30</v>
      </c>
      <c r="H152" s="289">
        <v>0</v>
      </c>
      <c r="I152" s="352">
        <f t="shared" si="20"/>
        <v>300</v>
      </c>
      <c r="J152" s="291"/>
      <c r="K152" s="157">
        <f t="shared" si="19"/>
        <v>1</v>
      </c>
      <c r="L152" s="158">
        <f t="shared" si="21"/>
        <v>5</v>
      </c>
      <c r="M152" s="292"/>
      <c r="N152" s="159"/>
    </row>
    <row r="153" spans="1:14" ht="16.5" customHeight="1" x14ac:dyDescent="0.3">
      <c r="A153" s="155">
        <v>43545</v>
      </c>
      <c r="B153" s="288">
        <v>0.35416666666666669</v>
      </c>
      <c r="C153" s="288">
        <v>0.60416666666666663</v>
      </c>
      <c r="D153" s="156">
        <f t="shared" si="18"/>
        <v>6</v>
      </c>
      <c r="E153" s="289">
        <v>0</v>
      </c>
      <c r="F153" s="289">
        <v>30</v>
      </c>
      <c r="G153" s="289">
        <v>30</v>
      </c>
      <c r="H153" s="289">
        <v>0</v>
      </c>
      <c r="I153" s="352">
        <f t="shared" si="20"/>
        <v>300</v>
      </c>
      <c r="J153" s="291"/>
      <c r="K153" s="157">
        <f t="shared" si="19"/>
        <v>1</v>
      </c>
      <c r="L153" s="158">
        <f t="shared" si="21"/>
        <v>5</v>
      </c>
      <c r="M153" s="292"/>
      <c r="N153" s="159"/>
    </row>
    <row r="154" spans="1:14" ht="16.5" customHeight="1" thickBot="1" x14ac:dyDescent="0.35">
      <c r="A154" s="160">
        <v>43546</v>
      </c>
      <c r="B154" s="293"/>
      <c r="C154" s="293"/>
      <c r="D154" s="161">
        <f t="shared" ref="D154:D169" si="22">MAX((INT((C154-B154)*1440)/60),0)</f>
        <v>0</v>
      </c>
      <c r="E154" s="294"/>
      <c r="F154" s="294"/>
      <c r="G154" s="294"/>
      <c r="H154" s="294"/>
      <c r="I154" s="353">
        <f t="shared" si="20"/>
        <v>0</v>
      </c>
      <c r="J154" s="296"/>
      <c r="K154" s="162">
        <f t="shared" si="19"/>
        <v>1</v>
      </c>
      <c r="L154" s="163">
        <f t="shared" si="21"/>
        <v>0</v>
      </c>
      <c r="M154" s="297">
        <v>6</v>
      </c>
      <c r="N154" s="164"/>
    </row>
    <row r="155" spans="1:14" ht="16.5" customHeight="1" x14ac:dyDescent="0.3">
      <c r="A155" s="169">
        <v>43549</v>
      </c>
      <c r="B155" s="288">
        <v>0.35416666666666669</v>
      </c>
      <c r="C155" s="288">
        <v>0.60416666666666663</v>
      </c>
      <c r="D155" s="156">
        <f t="shared" si="22"/>
        <v>6</v>
      </c>
      <c r="E155" s="289">
        <v>0</v>
      </c>
      <c r="F155" s="289">
        <v>30</v>
      </c>
      <c r="G155" s="289">
        <v>30</v>
      </c>
      <c r="H155" s="289">
        <v>0</v>
      </c>
      <c r="I155" s="352">
        <f t="shared" si="20"/>
        <v>300</v>
      </c>
      <c r="J155" s="291"/>
      <c r="K155" s="170">
        <f t="shared" si="19"/>
        <v>1</v>
      </c>
      <c r="L155" s="171">
        <f t="shared" si="21"/>
        <v>5</v>
      </c>
      <c r="M155" s="292"/>
      <c r="N155" s="172"/>
    </row>
    <row r="156" spans="1:14" ht="16.5" customHeight="1" x14ac:dyDescent="0.3">
      <c r="A156" s="155">
        <v>43550</v>
      </c>
      <c r="B156" s="288">
        <v>0.35416666666666669</v>
      </c>
      <c r="C156" s="288">
        <v>0.60416666666666663</v>
      </c>
      <c r="D156" s="156">
        <f t="shared" si="22"/>
        <v>6</v>
      </c>
      <c r="E156" s="289">
        <v>0</v>
      </c>
      <c r="F156" s="289">
        <v>30</v>
      </c>
      <c r="G156" s="289">
        <v>30</v>
      </c>
      <c r="H156" s="289">
        <v>0</v>
      </c>
      <c r="I156" s="352">
        <f t="shared" si="20"/>
        <v>300</v>
      </c>
      <c r="J156" s="291"/>
      <c r="K156" s="157">
        <f t="shared" si="19"/>
        <v>1</v>
      </c>
      <c r="L156" s="158">
        <f t="shared" si="21"/>
        <v>5</v>
      </c>
      <c r="M156" s="292"/>
      <c r="N156" s="159"/>
    </row>
    <row r="157" spans="1:14" ht="16.5" customHeight="1" x14ac:dyDescent="0.3">
      <c r="A157" s="155">
        <v>43551</v>
      </c>
      <c r="B157" s="288">
        <v>0.35416666666666669</v>
      </c>
      <c r="C157" s="288">
        <v>0.60416666666666663</v>
      </c>
      <c r="D157" s="156">
        <f t="shared" si="22"/>
        <v>6</v>
      </c>
      <c r="E157" s="289">
        <v>0</v>
      </c>
      <c r="F157" s="289">
        <v>30</v>
      </c>
      <c r="G157" s="289">
        <v>30</v>
      </c>
      <c r="H157" s="289">
        <v>0</v>
      </c>
      <c r="I157" s="352">
        <f t="shared" si="20"/>
        <v>300</v>
      </c>
      <c r="J157" s="291"/>
      <c r="K157" s="157">
        <f t="shared" si="19"/>
        <v>1</v>
      </c>
      <c r="L157" s="158">
        <f t="shared" si="21"/>
        <v>5</v>
      </c>
      <c r="M157" s="292"/>
      <c r="N157" s="159"/>
    </row>
    <row r="158" spans="1:14" ht="16.5" customHeight="1" x14ac:dyDescent="0.3">
      <c r="A158" s="155">
        <v>43552</v>
      </c>
      <c r="B158" s="288">
        <v>0.35416666666666669</v>
      </c>
      <c r="C158" s="288">
        <v>0.60416666666666663</v>
      </c>
      <c r="D158" s="156">
        <f t="shared" si="22"/>
        <v>6</v>
      </c>
      <c r="E158" s="289">
        <v>0</v>
      </c>
      <c r="F158" s="289">
        <v>30</v>
      </c>
      <c r="G158" s="289">
        <v>30</v>
      </c>
      <c r="H158" s="289">
        <v>0</v>
      </c>
      <c r="I158" s="352">
        <f t="shared" si="20"/>
        <v>300</v>
      </c>
      <c r="J158" s="291"/>
      <c r="K158" s="157">
        <f t="shared" si="19"/>
        <v>1</v>
      </c>
      <c r="L158" s="158">
        <f t="shared" si="21"/>
        <v>5</v>
      </c>
      <c r="M158" s="292"/>
      <c r="N158" s="159"/>
    </row>
    <row r="159" spans="1:14" ht="16.5" customHeight="1" thickBot="1" x14ac:dyDescent="0.35">
      <c r="A159" s="160">
        <v>43553</v>
      </c>
      <c r="B159" s="293">
        <v>0.35416666666666669</v>
      </c>
      <c r="C159" s="293">
        <v>0.60416666666666663</v>
      </c>
      <c r="D159" s="161">
        <f t="shared" si="22"/>
        <v>6</v>
      </c>
      <c r="E159" s="294">
        <v>0</v>
      </c>
      <c r="F159" s="294">
        <v>30</v>
      </c>
      <c r="G159" s="294">
        <v>30</v>
      </c>
      <c r="H159" s="294">
        <v>0</v>
      </c>
      <c r="I159" s="353">
        <f t="shared" si="20"/>
        <v>300</v>
      </c>
      <c r="J159" s="296"/>
      <c r="K159" s="162">
        <f t="shared" si="19"/>
        <v>1</v>
      </c>
      <c r="L159" s="163">
        <f t="shared" si="21"/>
        <v>5</v>
      </c>
      <c r="M159" s="297"/>
      <c r="N159" s="164"/>
    </row>
    <row r="160" spans="1:14" ht="16.5" customHeight="1" x14ac:dyDescent="0.3">
      <c r="A160" s="52">
        <v>43556</v>
      </c>
      <c r="B160" s="306">
        <v>0.35416666666666669</v>
      </c>
      <c r="C160" s="306">
        <v>0.60416666666666663</v>
      </c>
      <c r="D160" s="173">
        <f t="shared" si="22"/>
        <v>6</v>
      </c>
      <c r="E160" s="309">
        <v>0</v>
      </c>
      <c r="F160" s="309">
        <v>30</v>
      </c>
      <c r="G160" s="309">
        <v>30</v>
      </c>
      <c r="H160" s="309">
        <v>0</v>
      </c>
      <c r="I160" s="354">
        <f t="shared" si="20"/>
        <v>300</v>
      </c>
      <c r="J160" s="311"/>
      <c r="K160" s="54">
        <f t="shared" si="19"/>
        <v>1</v>
      </c>
      <c r="L160" s="55">
        <f t="shared" si="21"/>
        <v>5</v>
      </c>
      <c r="M160" s="312"/>
      <c r="N160" s="56"/>
    </row>
    <row r="161" spans="1:14" ht="16.5" customHeight="1" x14ac:dyDescent="0.3">
      <c r="A161" s="57">
        <v>43557</v>
      </c>
      <c r="B161" s="288">
        <v>0.35416666666666669</v>
      </c>
      <c r="C161" s="288">
        <v>0.60416666666666663</v>
      </c>
      <c r="D161" s="53">
        <f t="shared" si="22"/>
        <v>6</v>
      </c>
      <c r="E161" s="289">
        <v>0</v>
      </c>
      <c r="F161" s="289">
        <v>30</v>
      </c>
      <c r="G161" s="289">
        <v>30</v>
      </c>
      <c r="H161" s="289">
        <v>0</v>
      </c>
      <c r="I161" s="301">
        <f t="shared" si="20"/>
        <v>300</v>
      </c>
      <c r="J161" s="291"/>
      <c r="K161" s="58">
        <f t="shared" si="19"/>
        <v>1</v>
      </c>
      <c r="L161" s="59">
        <f t="shared" si="21"/>
        <v>5</v>
      </c>
      <c r="M161" s="292"/>
      <c r="N161" s="60"/>
    </row>
    <row r="162" spans="1:14" ht="16.5" customHeight="1" x14ac:dyDescent="0.3">
      <c r="A162" s="57">
        <v>43558</v>
      </c>
      <c r="B162" s="288">
        <v>0.35416666666666669</v>
      </c>
      <c r="C162" s="288">
        <v>0.60416666666666663</v>
      </c>
      <c r="D162" s="53">
        <f t="shared" si="22"/>
        <v>6</v>
      </c>
      <c r="E162" s="289">
        <v>0</v>
      </c>
      <c r="F162" s="289">
        <v>30</v>
      </c>
      <c r="G162" s="289">
        <v>30</v>
      </c>
      <c r="H162" s="289">
        <v>0</v>
      </c>
      <c r="I162" s="301">
        <f t="shared" si="20"/>
        <v>300</v>
      </c>
      <c r="J162" s="291"/>
      <c r="K162" s="58">
        <f t="shared" si="19"/>
        <v>1</v>
      </c>
      <c r="L162" s="59">
        <f t="shared" si="21"/>
        <v>5</v>
      </c>
      <c r="M162" s="292"/>
      <c r="N162" s="60"/>
    </row>
    <row r="163" spans="1:14" ht="16.5" customHeight="1" x14ac:dyDescent="0.3">
      <c r="A163" s="57">
        <v>43559</v>
      </c>
      <c r="B163" s="288">
        <v>0.35416666666666669</v>
      </c>
      <c r="C163" s="288">
        <v>0.60416666666666663</v>
      </c>
      <c r="D163" s="53">
        <f t="shared" si="22"/>
        <v>6</v>
      </c>
      <c r="E163" s="289">
        <v>0</v>
      </c>
      <c r="F163" s="289">
        <v>30</v>
      </c>
      <c r="G163" s="289">
        <v>30</v>
      </c>
      <c r="H163" s="289">
        <v>0</v>
      </c>
      <c r="I163" s="301">
        <f t="shared" si="20"/>
        <v>300</v>
      </c>
      <c r="J163" s="291"/>
      <c r="K163" s="58">
        <f t="shared" si="19"/>
        <v>1</v>
      </c>
      <c r="L163" s="59">
        <f t="shared" si="21"/>
        <v>5</v>
      </c>
      <c r="M163" s="292"/>
      <c r="N163" s="60"/>
    </row>
    <row r="164" spans="1:14" ht="16.5" customHeight="1" thickBot="1" x14ac:dyDescent="0.35">
      <c r="A164" s="61">
        <v>43560</v>
      </c>
      <c r="B164" s="293">
        <v>0.35416666666666669</v>
      </c>
      <c r="C164" s="293">
        <v>0.60416666666666663</v>
      </c>
      <c r="D164" s="62">
        <f t="shared" si="22"/>
        <v>6</v>
      </c>
      <c r="E164" s="294">
        <v>0</v>
      </c>
      <c r="F164" s="294">
        <v>30</v>
      </c>
      <c r="G164" s="294">
        <v>30</v>
      </c>
      <c r="H164" s="294">
        <v>0</v>
      </c>
      <c r="I164" s="302">
        <f t="shared" si="20"/>
        <v>300</v>
      </c>
      <c r="J164" s="296"/>
      <c r="K164" s="63">
        <f t="shared" si="19"/>
        <v>1</v>
      </c>
      <c r="L164" s="64">
        <f t="shared" si="21"/>
        <v>5</v>
      </c>
      <c r="M164" s="297"/>
      <c r="N164" s="65"/>
    </row>
    <row r="165" spans="1:14" ht="16.5" customHeight="1" x14ac:dyDescent="0.3">
      <c r="A165" s="52">
        <v>43563</v>
      </c>
      <c r="B165" s="306">
        <v>0.35416666666666669</v>
      </c>
      <c r="C165" s="306">
        <v>0.60416666666666663</v>
      </c>
      <c r="D165" s="173">
        <f t="shared" si="22"/>
        <v>6</v>
      </c>
      <c r="E165" s="309">
        <v>0</v>
      </c>
      <c r="F165" s="309">
        <v>30</v>
      </c>
      <c r="G165" s="309">
        <v>30</v>
      </c>
      <c r="H165" s="309">
        <v>0</v>
      </c>
      <c r="I165" s="354">
        <f t="shared" si="20"/>
        <v>300</v>
      </c>
      <c r="J165" s="311"/>
      <c r="K165" s="54">
        <f t="shared" si="19"/>
        <v>1</v>
      </c>
      <c r="L165" s="55">
        <f t="shared" si="21"/>
        <v>5</v>
      </c>
      <c r="M165" s="312"/>
      <c r="N165" s="56"/>
    </row>
    <row r="166" spans="1:14" ht="16.5" customHeight="1" x14ac:dyDescent="0.3">
      <c r="A166" s="57">
        <v>43564</v>
      </c>
      <c r="B166" s="288">
        <v>0.35416666666666669</v>
      </c>
      <c r="C166" s="288">
        <v>0.60416666666666663</v>
      </c>
      <c r="D166" s="53">
        <f t="shared" si="22"/>
        <v>6</v>
      </c>
      <c r="E166" s="289">
        <v>0</v>
      </c>
      <c r="F166" s="289">
        <v>30</v>
      </c>
      <c r="G166" s="289">
        <v>30</v>
      </c>
      <c r="H166" s="289">
        <v>0</v>
      </c>
      <c r="I166" s="301">
        <f t="shared" si="20"/>
        <v>300</v>
      </c>
      <c r="J166" s="291"/>
      <c r="K166" s="58">
        <f t="shared" si="19"/>
        <v>1</v>
      </c>
      <c r="L166" s="59">
        <f t="shared" si="21"/>
        <v>5</v>
      </c>
      <c r="M166" s="292"/>
      <c r="N166" s="60"/>
    </row>
    <row r="167" spans="1:14" ht="16.5" customHeight="1" x14ac:dyDescent="0.3">
      <c r="A167" s="57">
        <v>43565</v>
      </c>
      <c r="B167" s="288">
        <v>0.35416666666666669</v>
      </c>
      <c r="C167" s="288">
        <v>0.60416666666666663</v>
      </c>
      <c r="D167" s="53">
        <f t="shared" si="22"/>
        <v>6</v>
      </c>
      <c r="E167" s="289">
        <v>0</v>
      </c>
      <c r="F167" s="289">
        <v>30</v>
      </c>
      <c r="G167" s="289">
        <v>30</v>
      </c>
      <c r="H167" s="289">
        <v>0</v>
      </c>
      <c r="I167" s="301">
        <f t="shared" si="20"/>
        <v>300</v>
      </c>
      <c r="J167" s="291"/>
      <c r="K167" s="58">
        <f t="shared" si="19"/>
        <v>1</v>
      </c>
      <c r="L167" s="59">
        <f t="shared" si="21"/>
        <v>5</v>
      </c>
      <c r="M167" s="292"/>
      <c r="N167" s="60"/>
    </row>
    <row r="168" spans="1:14" ht="15" x14ac:dyDescent="0.3">
      <c r="A168" s="57">
        <v>43566</v>
      </c>
      <c r="B168" s="313">
        <v>0.35416666666666669</v>
      </c>
      <c r="C168" s="313">
        <v>0.60416666666666663</v>
      </c>
      <c r="D168" s="53">
        <f t="shared" si="22"/>
        <v>6</v>
      </c>
      <c r="E168" s="355">
        <v>0</v>
      </c>
      <c r="F168" s="355">
        <v>30</v>
      </c>
      <c r="G168" s="355">
        <v>30</v>
      </c>
      <c r="H168" s="355">
        <v>0</v>
      </c>
      <c r="I168" s="301">
        <f t="shared" si="20"/>
        <v>300</v>
      </c>
      <c r="J168" s="314"/>
      <c r="K168" s="58">
        <f t="shared" si="19"/>
        <v>1</v>
      </c>
      <c r="L168" s="59">
        <f t="shared" si="21"/>
        <v>5</v>
      </c>
      <c r="M168" s="315"/>
      <c r="N168" s="174"/>
    </row>
    <row r="169" spans="1:14" ht="15.75" thickBot="1" x14ac:dyDescent="0.35">
      <c r="A169" s="61">
        <v>43567</v>
      </c>
      <c r="B169" s="356">
        <v>0.35416666666666669</v>
      </c>
      <c r="C169" s="356">
        <v>0.60416666666666663</v>
      </c>
      <c r="D169" s="62">
        <f t="shared" si="22"/>
        <v>6</v>
      </c>
      <c r="E169" s="357">
        <v>0</v>
      </c>
      <c r="F169" s="357">
        <v>30</v>
      </c>
      <c r="G169" s="357">
        <v>30</v>
      </c>
      <c r="H169" s="357">
        <v>0</v>
      </c>
      <c r="I169" s="302">
        <f t="shared" si="20"/>
        <v>300</v>
      </c>
      <c r="J169" s="349"/>
      <c r="K169" s="63">
        <f t="shared" si="19"/>
        <v>1</v>
      </c>
      <c r="L169" s="64">
        <f t="shared" si="21"/>
        <v>5</v>
      </c>
      <c r="M169" s="328"/>
      <c r="N169" s="174"/>
    </row>
    <row r="170" spans="1:14" ht="16.5" customHeight="1" x14ac:dyDescent="0.3">
      <c r="A170" s="358">
        <v>43570</v>
      </c>
      <c r="B170" s="359" t="s">
        <v>47</v>
      </c>
      <c r="C170" s="359"/>
      <c r="D170" s="359"/>
      <c r="E170" s="359"/>
      <c r="F170" s="359"/>
      <c r="G170" s="359"/>
      <c r="H170" s="359"/>
      <c r="I170" s="354">
        <f t="shared" si="20"/>
        <v>0</v>
      </c>
      <c r="J170" s="360" t="s">
        <v>49</v>
      </c>
      <c r="K170" s="54">
        <f t="shared" si="19"/>
        <v>0</v>
      </c>
      <c r="L170" s="55">
        <f t="shared" si="21"/>
        <v>0</v>
      </c>
      <c r="M170" s="361"/>
      <c r="N170" s="269"/>
    </row>
    <row r="171" spans="1:14" ht="16.5" customHeight="1" x14ac:dyDescent="0.3">
      <c r="A171" s="362">
        <v>43571</v>
      </c>
      <c r="B171" s="363" t="s">
        <v>47</v>
      </c>
      <c r="C171" s="363"/>
      <c r="D171" s="363"/>
      <c r="E171" s="363"/>
      <c r="F171" s="363"/>
      <c r="G171" s="363"/>
      <c r="H171" s="363"/>
      <c r="I171" s="301">
        <f t="shared" si="20"/>
        <v>0</v>
      </c>
      <c r="J171" s="314" t="s">
        <v>49</v>
      </c>
      <c r="K171" s="58">
        <f t="shared" si="19"/>
        <v>0</v>
      </c>
      <c r="L171" s="59">
        <f t="shared" si="21"/>
        <v>0</v>
      </c>
      <c r="M171" s="315"/>
      <c r="N171" s="270"/>
    </row>
    <row r="172" spans="1:14" ht="16.5" customHeight="1" x14ac:dyDescent="0.3">
      <c r="A172" s="362">
        <v>43572</v>
      </c>
      <c r="B172" s="363" t="s">
        <v>47</v>
      </c>
      <c r="C172" s="363"/>
      <c r="D172" s="363"/>
      <c r="E172" s="363"/>
      <c r="F172" s="363"/>
      <c r="G172" s="363"/>
      <c r="H172" s="363"/>
      <c r="I172" s="301">
        <f t="shared" si="20"/>
        <v>0</v>
      </c>
      <c r="J172" s="314" t="s">
        <v>49</v>
      </c>
      <c r="K172" s="58">
        <f t="shared" si="19"/>
        <v>0</v>
      </c>
      <c r="L172" s="59">
        <f t="shared" si="21"/>
        <v>0</v>
      </c>
      <c r="M172" s="315"/>
      <c r="N172" s="270"/>
    </row>
    <row r="173" spans="1:14" ht="16.5" customHeight="1" x14ac:dyDescent="0.3">
      <c r="A173" s="362">
        <v>43573</v>
      </c>
      <c r="B173" s="363" t="s">
        <v>47</v>
      </c>
      <c r="C173" s="363"/>
      <c r="D173" s="363"/>
      <c r="E173" s="363"/>
      <c r="F173" s="363"/>
      <c r="G173" s="363"/>
      <c r="H173" s="363"/>
      <c r="I173" s="301">
        <f t="shared" si="20"/>
        <v>0</v>
      </c>
      <c r="J173" s="314" t="s">
        <v>49</v>
      </c>
      <c r="K173" s="58">
        <f t="shared" si="19"/>
        <v>0</v>
      </c>
      <c r="L173" s="59">
        <f t="shared" si="21"/>
        <v>0</v>
      </c>
      <c r="M173" s="315"/>
      <c r="N173" s="270"/>
    </row>
    <row r="174" spans="1:14" ht="16.5" customHeight="1" thickBot="1" x14ac:dyDescent="0.35">
      <c r="A174" s="364">
        <v>43574</v>
      </c>
      <c r="B174" s="365" t="s">
        <v>47</v>
      </c>
      <c r="C174" s="365"/>
      <c r="D174" s="365"/>
      <c r="E174" s="365"/>
      <c r="F174" s="365"/>
      <c r="G174" s="365"/>
      <c r="H174" s="365"/>
      <c r="I174" s="302">
        <f t="shared" si="20"/>
        <v>0</v>
      </c>
      <c r="J174" s="349" t="s">
        <v>49</v>
      </c>
      <c r="K174" s="63">
        <f t="shared" si="19"/>
        <v>0</v>
      </c>
      <c r="L174" s="64">
        <f t="shared" si="21"/>
        <v>0</v>
      </c>
      <c r="M174" s="328"/>
      <c r="N174" s="271"/>
    </row>
    <row r="175" spans="1:14" ht="16.5" customHeight="1" x14ac:dyDescent="0.3">
      <c r="A175" s="66">
        <v>43577</v>
      </c>
      <c r="B175" s="288">
        <v>0.35416666666666669</v>
      </c>
      <c r="C175" s="288">
        <v>0.60416666666666663</v>
      </c>
      <c r="D175" s="53">
        <f t="shared" ref="D175" si="23">MAX((INT((C175-B175)*1440)/60),0)</f>
        <v>6</v>
      </c>
      <c r="E175" s="289">
        <v>0</v>
      </c>
      <c r="F175" s="289">
        <v>30</v>
      </c>
      <c r="G175" s="289">
        <v>30</v>
      </c>
      <c r="H175" s="289">
        <v>0</v>
      </c>
      <c r="I175" s="367">
        <f t="shared" ref="I175" si="24">MAX((D175*60)-H175-F175-E175-G175,0)</f>
        <v>300</v>
      </c>
      <c r="J175" s="378"/>
      <c r="K175" s="70">
        <f t="shared" si="19"/>
        <v>1</v>
      </c>
      <c r="L175" s="71">
        <f t="shared" si="21"/>
        <v>5</v>
      </c>
      <c r="M175" s="321"/>
      <c r="N175" s="72"/>
    </row>
    <row r="176" spans="1:14" ht="16.5" customHeight="1" x14ac:dyDescent="0.3">
      <c r="A176" s="57">
        <v>43578</v>
      </c>
      <c r="B176" s="288">
        <v>0.35416666666666669</v>
      </c>
      <c r="C176" s="288">
        <v>0.60416666666666663</v>
      </c>
      <c r="D176" s="53">
        <f t="shared" ref="D176:D219" si="25">MAX((INT((C176-B176)*1440)/60),0)</f>
        <v>6</v>
      </c>
      <c r="E176" s="289">
        <v>0</v>
      </c>
      <c r="F176" s="289">
        <v>30</v>
      </c>
      <c r="G176" s="289">
        <v>30</v>
      </c>
      <c r="H176" s="289">
        <v>0</v>
      </c>
      <c r="I176" s="301">
        <f t="shared" si="20"/>
        <v>300</v>
      </c>
      <c r="J176" s="291"/>
      <c r="K176" s="58">
        <f t="shared" si="19"/>
        <v>1</v>
      </c>
      <c r="L176" s="59">
        <f t="shared" si="21"/>
        <v>5</v>
      </c>
      <c r="M176" s="292"/>
      <c r="N176" s="60"/>
    </row>
    <row r="177" spans="1:14" ht="16.5" customHeight="1" x14ac:dyDescent="0.3">
      <c r="A177" s="57">
        <v>43579</v>
      </c>
      <c r="B177" s="288">
        <v>0.35416666666666669</v>
      </c>
      <c r="C177" s="288">
        <v>0.60416666666666663</v>
      </c>
      <c r="D177" s="53">
        <f t="shared" si="25"/>
        <v>6</v>
      </c>
      <c r="E177" s="289">
        <v>0</v>
      </c>
      <c r="F177" s="289">
        <v>30</v>
      </c>
      <c r="G177" s="289">
        <v>30</v>
      </c>
      <c r="H177" s="289">
        <v>0</v>
      </c>
      <c r="I177" s="301">
        <f t="shared" si="20"/>
        <v>300</v>
      </c>
      <c r="J177" s="291"/>
      <c r="K177" s="58">
        <f t="shared" si="19"/>
        <v>1</v>
      </c>
      <c r="L177" s="59">
        <f t="shared" si="21"/>
        <v>5</v>
      </c>
      <c r="M177" s="292"/>
      <c r="N177" s="60"/>
    </row>
    <row r="178" spans="1:14" ht="16.5" customHeight="1" x14ac:dyDescent="0.3">
      <c r="A178" s="57">
        <v>43580</v>
      </c>
      <c r="B178" s="288">
        <v>0.35416666666666669</v>
      </c>
      <c r="C178" s="288">
        <v>0.60416666666666663</v>
      </c>
      <c r="D178" s="53">
        <f t="shared" si="25"/>
        <v>6</v>
      </c>
      <c r="E178" s="289">
        <v>0</v>
      </c>
      <c r="F178" s="289">
        <v>30</v>
      </c>
      <c r="G178" s="289">
        <v>30</v>
      </c>
      <c r="H178" s="289">
        <v>0</v>
      </c>
      <c r="I178" s="301">
        <f t="shared" si="20"/>
        <v>300</v>
      </c>
      <c r="J178" s="291"/>
      <c r="K178" s="58">
        <f t="shared" si="19"/>
        <v>1</v>
      </c>
      <c r="L178" s="59">
        <f t="shared" si="21"/>
        <v>5</v>
      </c>
      <c r="M178" s="292"/>
      <c r="N178" s="60"/>
    </row>
    <row r="179" spans="1:14" ht="16.5" customHeight="1" thickBot="1" x14ac:dyDescent="0.35">
      <c r="A179" s="61">
        <v>43581</v>
      </c>
      <c r="B179" s="293">
        <v>0.35416666666666669</v>
      </c>
      <c r="C179" s="293">
        <v>0.60416666666666663</v>
      </c>
      <c r="D179" s="62">
        <f t="shared" si="25"/>
        <v>6</v>
      </c>
      <c r="E179" s="294">
        <v>0</v>
      </c>
      <c r="F179" s="294">
        <v>30</v>
      </c>
      <c r="G179" s="294">
        <v>30</v>
      </c>
      <c r="H179" s="294">
        <v>0</v>
      </c>
      <c r="I179" s="302">
        <f t="shared" si="20"/>
        <v>300</v>
      </c>
      <c r="J179" s="296"/>
      <c r="K179" s="63">
        <f t="shared" si="19"/>
        <v>1</v>
      </c>
      <c r="L179" s="64">
        <f t="shared" si="21"/>
        <v>5</v>
      </c>
      <c r="M179" s="297"/>
      <c r="N179" s="65"/>
    </row>
    <row r="180" spans="1:14" ht="16.5" customHeight="1" x14ac:dyDescent="0.3">
      <c r="A180" s="52">
        <v>43584</v>
      </c>
      <c r="B180" s="306">
        <v>0.35416666666666669</v>
      </c>
      <c r="C180" s="306">
        <v>0.60416666666666663</v>
      </c>
      <c r="D180" s="173">
        <f t="shared" si="25"/>
        <v>6</v>
      </c>
      <c r="E180" s="309">
        <v>0</v>
      </c>
      <c r="F180" s="309">
        <v>30</v>
      </c>
      <c r="G180" s="309">
        <v>30</v>
      </c>
      <c r="H180" s="309">
        <v>0</v>
      </c>
      <c r="I180" s="354">
        <f t="shared" si="20"/>
        <v>300</v>
      </c>
      <c r="J180" s="311"/>
      <c r="K180" s="54">
        <f t="shared" si="19"/>
        <v>1</v>
      </c>
      <c r="L180" s="55">
        <f t="shared" si="21"/>
        <v>5</v>
      </c>
      <c r="M180" s="312"/>
      <c r="N180" s="56"/>
    </row>
    <row r="181" spans="1:14" ht="16.5" customHeight="1" x14ac:dyDescent="0.3">
      <c r="A181" s="57">
        <v>43585</v>
      </c>
      <c r="B181" s="288">
        <v>0.35416666666666669</v>
      </c>
      <c r="C181" s="288">
        <v>0.60416666666666663</v>
      </c>
      <c r="D181" s="53">
        <f t="shared" si="25"/>
        <v>6</v>
      </c>
      <c r="E181" s="289">
        <v>0</v>
      </c>
      <c r="F181" s="289">
        <v>30</v>
      </c>
      <c r="G181" s="289">
        <v>30</v>
      </c>
      <c r="H181" s="289">
        <v>0</v>
      </c>
      <c r="I181" s="301">
        <f t="shared" si="20"/>
        <v>300</v>
      </c>
      <c r="J181" s="291"/>
      <c r="K181" s="58">
        <f t="shared" si="19"/>
        <v>1</v>
      </c>
      <c r="L181" s="59">
        <f t="shared" si="21"/>
        <v>5</v>
      </c>
      <c r="M181" s="292"/>
      <c r="N181" s="60"/>
    </row>
    <row r="182" spans="1:14" ht="16.5" customHeight="1" x14ac:dyDescent="0.3">
      <c r="A182" s="175">
        <v>43586</v>
      </c>
      <c r="B182" s="288">
        <v>0.35416666666666669</v>
      </c>
      <c r="C182" s="288">
        <v>0.60416666666666663</v>
      </c>
      <c r="D182" s="176">
        <f t="shared" si="25"/>
        <v>6</v>
      </c>
      <c r="E182" s="289">
        <v>0</v>
      </c>
      <c r="F182" s="289">
        <v>30</v>
      </c>
      <c r="G182" s="289">
        <v>30</v>
      </c>
      <c r="H182" s="289">
        <v>0</v>
      </c>
      <c r="I182" s="368">
        <f t="shared" si="20"/>
        <v>300</v>
      </c>
      <c r="J182" s="291"/>
      <c r="K182" s="177">
        <f t="shared" si="19"/>
        <v>1</v>
      </c>
      <c r="L182" s="178">
        <f t="shared" si="21"/>
        <v>5</v>
      </c>
      <c r="M182" s="292"/>
      <c r="N182" s="179"/>
    </row>
    <row r="183" spans="1:14" ht="16.5" customHeight="1" x14ac:dyDescent="0.3">
      <c r="A183" s="175">
        <v>43587</v>
      </c>
      <c r="B183" s="288">
        <v>0.35416666666666669</v>
      </c>
      <c r="C183" s="288">
        <v>0.60416666666666663</v>
      </c>
      <c r="D183" s="176">
        <f t="shared" si="25"/>
        <v>6</v>
      </c>
      <c r="E183" s="289">
        <v>0</v>
      </c>
      <c r="F183" s="289">
        <v>30</v>
      </c>
      <c r="G183" s="289">
        <v>30</v>
      </c>
      <c r="H183" s="289">
        <v>0</v>
      </c>
      <c r="I183" s="368">
        <f t="shared" si="20"/>
        <v>300</v>
      </c>
      <c r="J183" s="291"/>
      <c r="K183" s="177">
        <f t="shared" si="19"/>
        <v>1</v>
      </c>
      <c r="L183" s="178">
        <f t="shared" si="21"/>
        <v>5</v>
      </c>
      <c r="M183" s="292"/>
      <c r="N183" s="179"/>
    </row>
    <row r="184" spans="1:14" ht="16.5" customHeight="1" thickBot="1" x14ac:dyDescent="0.35">
      <c r="A184" s="180">
        <v>43588</v>
      </c>
      <c r="B184" s="293">
        <v>0.35416666666666669</v>
      </c>
      <c r="C184" s="293">
        <v>0.60416666666666663</v>
      </c>
      <c r="D184" s="181">
        <f t="shared" si="25"/>
        <v>6</v>
      </c>
      <c r="E184" s="294">
        <v>0</v>
      </c>
      <c r="F184" s="294">
        <v>30</v>
      </c>
      <c r="G184" s="294">
        <v>30</v>
      </c>
      <c r="H184" s="294">
        <v>0</v>
      </c>
      <c r="I184" s="369">
        <f t="shared" si="20"/>
        <v>300</v>
      </c>
      <c r="J184" s="296"/>
      <c r="K184" s="182">
        <f t="shared" si="19"/>
        <v>1</v>
      </c>
      <c r="L184" s="183">
        <f t="shared" si="21"/>
        <v>5</v>
      </c>
      <c r="M184" s="297"/>
      <c r="N184" s="184"/>
    </row>
    <row r="185" spans="1:14" ht="16.5" customHeight="1" x14ac:dyDescent="0.3">
      <c r="A185" s="185">
        <v>43591</v>
      </c>
      <c r="B185" s="317">
        <v>0.35416666666666669</v>
      </c>
      <c r="C185" s="317">
        <v>0.60416666666666663</v>
      </c>
      <c r="D185" s="176">
        <f t="shared" si="25"/>
        <v>6</v>
      </c>
      <c r="E185" s="319">
        <v>0</v>
      </c>
      <c r="F185" s="319">
        <v>30</v>
      </c>
      <c r="G185" s="319">
        <v>30</v>
      </c>
      <c r="H185" s="319">
        <v>0</v>
      </c>
      <c r="I185" s="368">
        <f t="shared" si="20"/>
        <v>300</v>
      </c>
      <c r="J185" s="378"/>
      <c r="K185" s="186">
        <f t="shared" si="19"/>
        <v>1</v>
      </c>
      <c r="L185" s="187">
        <f t="shared" si="21"/>
        <v>5</v>
      </c>
      <c r="M185" s="321"/>
      <c r="N185" s="188"/>
    </row>
    <row r="186" spans="1:14" ht="16.5" customHeight="1" x14ac:dyDescent="0.3">
      <c r="A186" s="175">
        <v>43592</v>
      </c>
      <c r="B186" s="288">
        <v>0.35416666666666669</v>
      </c>
      <c r="C186" s="288">
        <v>0.60416666666666663</v>
      </c>
      <c r="D186" s="176">
        <f t="shared" si="25"/>
        <v>6</v>
      </c>
      <c r="E186" s="289">
        <v>0</v>
      </c>
      <c r="F186" s="289">
        <v>30</v>
      </c>
      <c r="G186" s="289">
        <v>30</v>
      </c>
      <c r="H186" s="289">
        <v>0</v>
      </c>
      <c r="I186" s="368">
        <f t="shared" si="20"/>
        <v>300</v>
      </c>
      <c r="J186" s="291"/>
      <c r="K186" s="177">
        <f t="shared" si="19"/>
        <v>1</v>
      </c>
      <c r="L186" s="178">
        <f t="shared" si="21"/>
        <v>5</v>
      </c>
      <c r="M186" s="292"/>
      <c r="N186" s="179"/>
    </row>
    <row r="187" spans="1:14" ht="16.5" customHeight="1" x14ac:dyDescent="0.3">
      <c r="A187" s="175">
        <v>43593</v>
      </c>
      <c r="B187" s="288">
        <v>0.35416666666666669</v>
      </c>
      <c r="C187" s="288">
        <v>0.60416666666666663</v>
      </c>
      <c r="D187" s="176">
        <f t="shared" si="25"/>
        <v>6</v>
      </c>
      <c r="E187" s="289">
        <v>0</v>
      </c>
      <c r="F187" s="289">
        <v>30</v>
      </c>
      <c r="G187" s="289">
        <v>30</v>
      </c>
      <c r="H187" s="289">
        <v>0</v>
      </c>
      <c r="I187" s="368">
        <f t="shared" si="20"/>
        <v>300</v>
      </c>
      <c r="J187" s="291"/>
      <c r="K187" s="177">
        <f t="shared" si="19"/>
        <v>1</v>
      </c>
      <c r="L187" s="178">
        <f t="shared" si="21"/>
        <v>5</v>
      </c>
      <c r="M187" s="292"/>
      <c r="N187" s="179"/>
    </row>
    <row r="188" spans="1:14" ht="16.5" customHeight="1" x14ac:dyDescent="0.3">
      <c r="A188" s="175">
        <v>43594</v>
      </c>
      <c r="B188" s="288">
        <v>0.35416666666666669</v>
      </c>
      <c r="C188" s="288">
        <v>0.60416666666666663</v>
      </c>
      <c r="D188" s="176">
        <f t="shared" si="25"/>
        <v>6</v>
      </c>
      <c r="E188" s="289">
        <v>0</v>
      </c>
      <c r="F188" s="289">
        <v>30</v>
      </c>
      <c r="G188" s="289">
        <v>30</v>
      </c>
      <c r="H188" s="289">
        <v>0</v>
      </c>
      <c r="I188" s="368">
        <f t="shared" si="20"/>
        <v>300</v>
      </c>
      <c r="J188" s="291"/>
      <c r="K188" s="177">
        <f t="shared" si="19"/>
        <v>1</v>
      </c>
      <c r="L188" s="178">
        <f t="shared" si="21"/>
        <v>5</v>
      </c>
      <c r="M188" s="292"/>
      <c r="N188" s="179"/>
    </row>
    <row r="189" spans="1:14" ht="16.5" customHeight="1" thickBot="1" x14ac:dyDescent="0.35">
      <c r="A189" s="180">
        <v>43595</v>
      </c>
      <c r="B189" s="293">
        <v>0.35416666666666669</v>
      </c>
      <c r="C189" s="293">
        <v>0.60416666666666663</v>
      </c>
      <c r="D189" s="181">
        <f t="shared" si="25"/>
        <v>6</v>
      </c>
      <c r="E189" s="294">
        <v>0</v>
      </c>
      <c r="F189" s="294">
        <v>30</v>
      </c>
      <c r="G189" s="294">
        <v>30</v>
      </c>
      <c r="H189" s="294">
        <v>0</v>
      </c>
      <c r="I189" s="369">
        <f t="shared" si="20"/>
        <v>300</v>
      </c>
      <c r="J189" s="296"/>
      <c r="K189" s="182">
        <f t="shared" si="19"/>
        <v>1</v>
      </c>
      <c r="L189" s="183">
        <f t="shared" si="21"/>
        <v>5</v>
      </c>
      <c r="M189" s="297"/>
      <c r="N189" s="184"/>
    </row>
    <row r="190" spans="1:14" ht="16.5" customHeight="1" x14ac:dyDescent="0.3">
      <c r="A190" s="189">
        <v>43598</v>
      </c>
      <c r="B190" s="317">
        <v>0.35416666666666669</v>
      </c>
      <c r="C190" s="317">
        <v>0.60416666666666663</v>
      </c>
      <c r="D190" s="176">
        <f t="shared" si="25"/>
        <v>6</v>
      </c>
      <c r="E190" s="319">
        <v>0</v>
      </c>
      <c r="F190" s="319">
        <v>30</v>
      </c>
      <c r="G190" s="319">
        <v>30</v>
      </c>
      <c r="H190" s="319">
        <v>0</v>
      </c>
      <c r="I190" s="368">
        <f t="shared" si="20"/>
        <v>300</v>
      </c>
      <c r="J190" s="378"/>
      <c r="K190" s="190">
        <f t="shared" si="19"/>
        <v>1</v>
      </c>
      <c r="L190" s="191">
        <f t="shared" si="21"/>
        <v>5</v>
      </c>
      <c r="M190" s="321"/>
      <c r="N190" s="192"/>
    </row>
    <row r="191" spans="1:14" ht="16.5" customHeight="1" x14ac:dyDescent="0.3">
      <c r="A191" s="175">
        <v>43599</v>
      </c>
      <c r="B191" s="288">
        <v>0.35416666666666669</v>
      </c>
      <c r="C191" s="288">
        <v>0.60416666666666663</v>
      </c>
      <c r="D191" s="176">
        <f t="shared" si="25"/>
        <v>6</v>
      </c>
      <c r="E191" s="289">
        <v>0</v>
      </c>
      <c r="F191" s="289">
        <v>30</v>
      </c>
      <c r="G191" s="289">
        <v>30</v>
      </c>
      <c r="H191" s="289">
        <v>0</v>
      </c>
      <c r="I191" s="368">
        <f t="shared" si="20"/>
        <v>300</v>
      </c>
      <c r="J191" s="291"/>
      <c r="K191" s="177">
        <f t="shared" si="19"/>
        <v>1</v>
      </c>
      <c r="L191" s="178">
        <f t="shared" si="21"/>
        <v>5</v>
      </c>
      <c r="M191" s="292"/>
      <c r="N191" s="179"/>
    </row>
    <row r="192" spans="1:14" ht="16.5" customHeight="1" x14ac:dyDescent="0.3">
      <c r="A192" s="175">
        <v>43600</v>
      </c>
      <c r="B192" s="288">
        <v>0.35416666666666669</v>
      </c>
      <c r="C192" s="288">
        <v>0.60416666666666663</v>
      </c>
      <c r="D192" s="176">
        <f t="shared" si="25"/>
        <v>6</v>
      </c>
      <c r="E192" s="289">
        <v>0</v>
      </c>
      <c r="F192" s="289">
        <v>30</v>
      </c>
      <c r="G192" s="289">
        <v>30</v>
      </c>
      <c r="H192" s="289">
        <v>0</v>
      </c>
      <c r="I192" s="368">
        <f t="shared" si="20"/>
        <v>300</v>
      </c>
      <c r="J192" s="291"/>
      <c r="K192" s="177">
        <f t="shared" si="19"/>
        <v>1</v>
      </c>
      <c r="L192" s="178">
        <f t="shared" si="21"/>
        <v>5</v>
      </c>
      <c r="M192" s="292"/>
      <c r="N192" s="179"/>
    </row>
    <row r="193" spans="1:14" ht="16.5" customHeight="1" x14ac:dyDescent="0.3">
      <c r="A193" s="175">
        <v>43601</v>
      </c>
      <c r="B193" s="288">
        <v>0.35416666666666669</v>
      </c>
      <c r="C193" s="288">
        <v>0.60416666666666663</v>
      </c>
      <c r="D193" s="176">
        <f t="shared" si="25"/>
        <v>6</v>
      </c>
      <c r="E193" s="289">
        <v>0</v>
      </c>
      <c r="F193" s="289">
        <v>30</v>
      </c>
      <c r="G193" s="289">
        <v>30</v>
      </c>
      <c r="H193" s="289">
        <v>0</v>
      </c>
      <c r="I193" s="368">
        <f t="shared" si="20"/>
        <v>300</v>
      </c>
      <c r="J193" s="291"/>
      <c r="K193" s="177">
        <f t="shared" si="19"/>
        <v>1</v>
      </c>
      <c r="L193" s="178">
        <f t="shared" si="21"/>
        <v>5</v>
      </c>
      <c r="M193" s="292"/>
      <c r="N193" s="179"/>
    </row>
    <row r="194" spans="1:14" ht="16.5" customHeight="1" thickBot="1" x14ac:dyDescent="0.35">
      <c r="A194" s="180">
        <v>43602</v>
      </c>
      <c r="B194" s="293">
        <v>0.35416666666666669</v>
      </c>
      <c r="C194" s="293">
        <v>0.60416666666666663</v>
      </c>
      <c r="D194" s="181">
        <f t="shared" si="25"/>
        <v>6</v>
      </c>
      <c r="E194" s="294">
        <v>0</v>
      </c>
      <c r="F194" s="294">
        <v>30</v>
      </c>
      <c r="G194" s="294">
        <v>30</v>
      </c>
      <c r="H194" s="294">
        <v>0</v>
      </c>
      <c r="I194" s="369">
        <f t="shared" si="20"/>
        <v>300</v>
      </c>
      <c r="J194" s="296"/>
      <c r="K194" s="182">
        <f t="shared" si="19"/>
        <v>1</v>
      </c>
      <c r="L194" s="183">
        <f t="shared" si="21"/>
        <v>5</v>
      </c>
      <c r="M194" s="297"/>
      <c r="N194" s="184"/>
    </row>
    <row r="195" spans="1:14" ht="16.5" customHeight="1" x14ac:dyDescent="0.3">
      <c r="A195" s="185">
        <v>43605</v>
      </c>
      <c r="B195" s="317">
        <v>0.35416666666666669</v>
      </c>
      <c r="C195" s="317">
        <v>0.60416666666666663</v>
      </c>
      <c r="D195" s="176">
        <f t="shared" si="25"/>
        <v>6</v>
      </c>
      <c r="E195" s="319">
        <v>0</v>
      </c>
      <c r="F195" s="319">
        <v>30</v>
      </c>
      <c r="G195" s="319">
        <v>30</v>
      </c>
      <c r="H195" s="319">
        <v>0</v>
      </c>
      <c r="I195" s="368">
        <f t="shared" si="20"/>
        <v>300</v>
      </c>
      <c r="J195" s="378"/>
      <c r="K195" s="186">
        <f t="shared" si="19"/>
        <v>1</v>
      </c>
      <c r="L195" s="187">
        <f t="shared" si="21"/>
        <v>5</v>
      </c>
      <c r="M195" s="321"/>
      <c r="N195" s="188"/>
    </row>
    <row r="196" spans="1:14" ht="16.5" customHeight="1" x14ac:dyDescent="0.3">
      <c r="A196" s="175">
        <v>43606</v>
      </c>
      <c r="B196" s="288">
        <v>0.35416666666666669</v>
      </c>
      <c r="C196" s="288">
        <v>0.60416666666666663</v>
      </c>
      <c r="D196" s="176">
        <f t="shared" si="25"/>
        <v>6</v>
      </c>
      <c r="E196" s="289">
        <v>0</v>
      </c>
      <c r="F196" s="289">
        <v>30</v>
      </c>
      <c r="G196" s="289">
        <v>30</v>
      </c>
      <c r="H196" s="289">
        <v>0</v>
      </c>
      <c r="I196" s="368">
        <f t="shared" si="20"/>
        <v>300</v>
      </c>
      <c r="J196" s="291"/>
      <c r="K196" s="177">
        <f t="shared" si="19"/>
        <v>1</v>
      </c>
      <c r="L196" s="178">
        <f t="shared" si="21"/>
        <v>5</v>
      </c>
      <c r="M196" s="292"/>
      <c r="N196" s="179"/>
    </row>
    <row r="197" spans="1:14" ht="16.5" customHeight="1" x14ac:dyDescent="0.3">
      <c r="A197" s="175">
        <v>43607</v>
      </c>
      <c r="B197" s="288">
        <v>0.35416666666666669</v>
      </c>
      <c r="C197" s="288">
        <v>0.60416666666666663</v>
      </c>
      <c r="D197" s="176">
        <f t="shared" si="25"/>
        <v>6</v>
      </c>
      <c r="E197" s="289">
        <v>0</v>
      </c>
      <c r="F197" s="289">
        <v>30</v>
      </c>
      <c r="G197" s="289">
        <v>30</v>
      </c>
      <c r="H197" s="289">
        <v>0</v>
      </c>
      <c r="I197" s="368">
        <f t="shared" si="20"/>
        <v>300</v>
      </c>
      <c r="J197" s="291"/>
      <c r="K197" s="177">
        <f t="shared" si="19"/>
        <v>1</v>
      </c>
      <c r="L197" s="178">
        <f t="shared" si="21"/>
        <v>5</v>
      </c>
      <c r="M197" s="292"/>
      <c r="N197" s="179"/>
    </row>
    <row r="198" spans="1:14" ht="16.5" customHeight="1" x14ac:dyDescent="0.3">
      <c r="A198" s="175">
        <v>43608</v>
      </c>
      <c r="B198" s="288">
        <v>0.35416666666666669</v>
      </c>
      <c r="C198" s="288">
        <v>0.60416666666666663</v>
      </c>
      <c r="D198" s="176">
        <f t="shared" si="25"/>
        <v>6</v>
      </c>
      <c r="E198" s="289">
        <v>0</v>
      </c>
      <c r="F198" s="289">
        <v>30</v>
      </c>
      <c r="G198" s="289">
        <v>30</v>
      </c>
      <c r="H198" s="289">
        <v>0</v>
      </c>
      <c r="I198" s="368">
        <f t="shared" si="20"/>
        <v>300</v>
      </c>
      <c r="J198" s="291"/>
      <c r="K198" s="177">
        <f t="shared" si="19"/>
        <v>1</v>
      </c>
      <c r="L198" s="178">
        <f t="shared" si="21"/>
        <v>5</v>
      </c>
      <c r="M198" s="292"/>
      <c r="N198" s="179"/>
    </row>
    <row r="199" spans="1:14" ht="16.5" customHeight="1" thickBot="1" x14ac:dyDescent="0.35">
      <c r="A199" s="180">
        <v>43609</v>
      </c>
      <c r="B199" s="293">
        <v>0.35416666666666669</v>
      </c>
      <c r="C199" s="293">
        <v>0.60416666666666663</v>
      </c>
      <c r="D199" s="181">
        <f t="shared" si="25"/>
        <v>6</v>
      </c>
      <c r="E199" s="294">
        <v>0</v>
      </c>
      <c r="F199" s="294">
        <v>30</v>
      </c>
      <c r="G199" s="294">
        <v>30</v>
      </c>
      <c r="H199" s="294">
        <v>0</v>
      </c>
      <c r="I199" s="369">
        <f t="shared" si="20"/>
        <v>300</v>
      </c>
      <c r="J199" s="296"/>
      <c r="K199" s="182">
        <f t="shared" si="19"/>
        <v>1</v>
      </c>
      <c r="L199" s="183">
        <f t="shared" si="21"/>
        <v>5</v>
      </c>
      <c r="M199" s="297"/>
      <c r="N199" s="184"/>
    </row>
    <row r="200" spans="1:14" s="204" customFormat="1" ht="16.5" customHeight="1" x14ac:dyDescent="0.3">
      <c r="A200" s="185">
        <v>43612</v>
      </c>
      <c r="B200" s="193" t="s">
        <v>11</v>
      </c>
      <c r="C200" s="194"/>
      <c r="D200" s="195"/>
      <c r="E200" s="227"/>
      <c r="F200" s="227"/>
      <c r="G200" s="227"/>
      <c r="H200" s="227"/>
      <c r="I200" s="232"/>
      <c r="J200" s="214" t="s">
        <v>65</v>
      </c>
      <c r="K200" s="186">
        <f t="shared" si="19"/>
        <v>0</v>
      </c>
      <c r="L200" s="187">
        <f t="shared" si="21"/>
        <v>0</v>
      </c>
      <c r="M200" s="219"/>
      <c r="N200" s="188"/>
    </row>
    <row r="201" spans="1:14" ht="16.5" customHeight="1" x14ac:dyDescent="0.3">
      <c r="A201" s="175">
        <v>43613</v>
      </c>
      <c r="B201" s="288">
        <v>0.35416666666666669</v>
      </c>
      <c r="C201" s="288">
        <v>0.60416666666666663</v>
      </c>
      <c r="D201" s="176">
        <f t="shared" si="25"/>
        <v>6</v>
      </c>
      <c r="E201" s="289">
        <v>0</v>
      </c>
      <c r="F201" s="289">
        <v>30</v>
      </c>
      <c r="G201" s="289">
        <v>30</v>
      </c>
      <c r="H201" s="289">
        <v>0</v>
      </c>
      <c r="I201" s="368">
        <f t="shared" si="20"/>
        <v>300</v>
      </c>
      <c r="J201" s="291"/>
      <c r="K201" s="177">
        <f t="shared" si="19"/>
        <v>1</v>
      </c>
      <c r="L201" s="178">
        <f t="shared" si="21"/>
        <v>5</v>
      </c>
      <c r="M201" s="292"/>
      <c r="N201" s="179"/>
    </row>
    <row r="202" spans="1:14" ht="16.5" customHeight="1" x14ac:dyDescent="0.3">
      <c r="A202" s="175">
        <v>43614</v>
      </c>
      <c r="B202" s="288">
        <v>0.35416666666666669</v>
      </c>
      <c r="C202" s="288">
        <v>0.60416666666666663</v>
      </c>
      <c r="D202" s="176">
        <f t="shared" si="25"/>
        <v>6</v>
      </c>
      <c r="E202" s="289">
        <v>0</v>
      </c>
      <c r="F202" s="289">
        <v>30</v>
      </c>
      <c r="G202" s="289">
        <v>30</v>
      </c>
      <c r="H202" s="289">
        <v>0</v>
      </c>
      <c r="I202" s="368">
        <f t="shared" si="20"/>
        <v>300</v>
      </c>
      <c r="J202" s="291"/>
      <c r="K202" s="177">
        <f t="shared" ref="K202:K224" si="26">IF(I202+M202&gt;0,1,0)</f>
        <v>1</v>
      </c>
      <c r="L202" s="178">
        <f t="shared" si="21"/>
        <v>5</v>
      </c>
      <c r="M202" s="292"/>
      <c r="N202" s="179"/>
    </row>
    <row r="203" spans="1:14" ht="16.5" customHeight="1" x14ac:dyDescent="0.3">
      <c r="A203" s="175">
        <v>43615</v>
      </c>
      <c r="B203" s="288">
        <v>0.35416666666666669</v>
      </c>
      <c r="C203" s="288">
        <v>0.60416666666666663</v>
      </c>
      <c r="D203" s="176">
        <f t="shared" si="25"/>
        <v>6</v>
      </c>
      <c r="E203" s="289">
        <v>0</v>
      </c>
      <c r="F203" s="289">
        <v>30</v>
      </c>
      <c r="G203" s="289">
        <v>30</v>
      </c>
      <c r="H203" s="289">
        <v>0</v>
      </c>
      <c r="I203" s="368">
        <f t="shared" si="20"/>
        <v>300</v>
      </c>
      <c r="J203" s="291"/>
      <c r="K203" s="177">
        <f t="shared" si="26"/>
        <v>1</v>
      </c>
      <c r="L203" s="178">
        <f t="shared" si="21"/>
        <v>5</v>
      </c>
      <c r="M203" s="292"/>
      <c r="N203" s="179"/>
    </row>
    <row r="204" spans="1:14" ht="16.5" customHeight="1" thickBot="1" x14ac:dyDescent="0.35">
      <c r="A204" s="180">
        <v>43616</v>
      </c>
      <c r="B204" s="293">
        <v>0.35416666666666669</v>
      </c>
      <c r="C204" s="293">
        <v>0.60416666666666663</v>
      </c>
      <c r="D204" s="181">
        <f t="shared" si="25"/>
        <v>6</v>
      </c>
      <c r="E204" s="294">
        <v>0</v>
      </c>
      <c r="F204" s="294">
        <v>30</v>
      </c>
      <c r="G204" s="294">
        <v>30</v>
      </c>
      <c r="H204" s="294">
        <v>0</v>
      </c>
      <c r="I204" s="369">
        <f t="shared" si="20"/>
        <v>300</v>
      </c>
      <c r="J204" s="296"/>
      <c r="K204" s="182">
        <f t="shared" si="26"/>
        <v>1</v>
      </c>
      <c r="L204" s="183">
        <f t="shared" si="21"/>
        <v>5</v>
      </c>
      <c r="M204" s="297"/>
      <c r="N204" s="184"/>
    </row>
    <row r="205" spans="1:14" ht="16.5" customHeight="1" x14ac:dyDescent="0.3">
      <c r="A205" s="83">
        <v>43619</v>
      </c>
      <c r="B205" s="306">
        <v>0.35416666666666669</v>
      </c>
      <c r="C205" s="306">
        <v>0.60416666666666663</v>
      </c>
      <c r="D205" s="196">
        <f t="shared" si="25"/>
        <v>6</v>
      </c>
      <c r="E205" s="309">
        <v>0</v>
      </c>
      <c r="F205" s="309">
        <v>30</v>
      </c>
      <c r="G205" s="309">
        <v>30</v>
      </c>
      <c r="H205" s="309">
        <v>0</v>
      </c>
      <c r="I205" s="370">
        <f t="shared" ref="I205:I222" si="27">MAX((D205*60)-H205-F205-E205-G205,0)</f>
        <v>300</v>
      </c>
      <c r="J205" s="311"/>
      <c r="K205" s="84">
        <f t="shared" si="26"/>
        <v>1</v>
      </c>
      <c r="L205" s="85">
        <f t="shared" si="21"/>
        <v>5</v>
      </c>
      <c r="M205" s="312"/>
      <c r="N205" s="86"/>
    </row>
    <row r="206" spans="1:14" ht="16.5" customHeight="1" x14ac:dyDescent="0.3">
      <c r="A206" s="73">
        <v>43620</v>
      </c>
      <c r="B206" s="288">
        <v>0.35416666666666669</v>
      </c>
      <c r="C206" s="288">
        <v>0.60416666666666663</v>
      </c>
      <c r="D206" s="197">
        <f t="shared" si="25"/>
        <v>6</v>
      </c>
      <c r="E206" s="289">
        <v>0</v>
      </c>
      <c r="F206" s="289">
        <v>30</v>
      </c>
      <c r="G206" s="289">
        <v>30</v>
      </c>
      <c r="H206" s="289">
        <v>0</v>
      </c>
      <c r="I206" s="371">
        <f t="shared" si="27"/>
        <v>300</v>
      </c>
      <c r="J206" s="291"/>
      <c r="K206" s="75">
        <f t="shared" si="26"/>
        <v>1</v>
      </c>
      <c r="L206" s="76">
        <f t="shared" ref="L206:L222" si="28">I206/60</f>
        <v>5</v>
      </c>
      <c r="M206" s="292"/>
      <c r="N206" s="77"/>
    </row>
    <row r="207" spans="1:14" ht="16.5" customHeight="1" x14ac:dyDescent="0.3">
      <c r="A207" s="73">
        <v>43621</v>
      </c>
      <c r="B207" s="288">
        <v>0.35416666666666669</v>
      </c>
      <c r="C207" s="288">
        <v>0.60416666666666663</v>
      </c>
      <c r="D207" s="197">
        <f t="shared" si="25"/>
        <v>6</v>
      </c>
      <c r="E207" s="289">
        <v>0</v>
      </c>
      <c r="F207" s="289">
        <v>30</v>
      </c>
      <c r="G207" s="289">
        <v>30</v>
      </c>
      <c r="H207" s="289">
        <v>0</v>
      </c>
      <c r="I207" s="371">
        <f t="shared" si="27"/>
        <v>300</v>
      </c>
      <c r="J207" s="291"/>
      <c r="K207" s="75">
        <f t="shared" si="26"/>
        <v>1</v>
      </c>
      <c r="L207" s="76">
        <f t="shared" si="28"/>
        <v>5</v>
      </c>
      <c r="M207" s="292"/>
      <c r="N207" s="77"/>
    </row>
    <row r="208" spans="1:14" ht="16.5" customHeight="1" x14ac:dyDescent="0.3">
      <c r="A208" s="73">
        <v>43622</v>
      </c>
      <c r="B208" s="288">
        <v>0.35416666666666669</v>
      </c>
      <c r="C208" s="288">
        <v>0.60416666666666663</v>
      </c>
      <c r="D208" s="197">
        <f t="shared" si="25"/>
        <v>6</v>
      </c>
      <c r="E208" s="289">
        <v>0</v>
      </c>
      <c r="F208" s="289">
        <v>30</v>
      </c>
      <c r="G208" s="289">
        <v>30</v>
      </c>
      <c r="H208" s="289">
        <v>0</v>
      </c>
      <c r="I208" s="371">
        <f t="shared" si="27"/>
        <v>300</v>
      </c>
      <c r="J208" s="291"/>
      <c r="K208" s="75">
        <f t="shared" si="26"/>
        <v>1</v>
      </c>
      <c r="L208" s="76">
        <f t="shared" si="28"/>
        <v>5</v>
      </c>
      <c r="M208" s="292"/>
      <c r="N208" s="77"/>
    </row>
    <row r="209" spans="1:14" ht="16.5" customHeight="1" thickBot="1" x14ac:dyDescent="0.35">
      <c r="A209" s="78">
        <v>43623</v>
      </c>
      <c r="B209" s="293">
        <v>0.35416666666666669</v>
      </c>
      <c r="C209" s="293">
        <v>0.60416666666666663</v>
      </c>
      <c r="D209" s="79">
        <f t="shared" si="25"/>
        <v>6</v>
      </c>
      <c r="E209" s="294">
        <v>0</v>
      </c>
      <c r="F209" s="294">
        <v>30</v>
      </c>
      <c r="G209" s="294">
        <v>30</v>
      </c>
      <c r="H209" s="294">
        <v>0</v>
      </c>
      <c r="I209" s="304">
        <f t="shared" si="27"/>
        <v>300</v>
      </c>
      <c r="J209" s="296"/>
      <c r="K209" s="80">
        <f t="shared" si="26"/>
        <v>1</v>
      </c>
      <c r="L209" s="81">
        <f t="shared" si="28"/>
        <v>5</v>
      </c>
      <c r="M209" s="297"/>
      <c r="N209" s="82"/>
    </row>
    <row r="210" spans="1:14" ht="16.5" customHeight="1" x14ac:dyDescent="0.3">
      <c r="A210" s="83">
        <v>43626</v>
      </c>
      <c r="B210" s="306">
        <v>0.35416666666666669</v>
      </c>
      <c r="C210" s="306">
        <v>0.60416666666666663</v>
      </c>
      <c r="D210" s="196">
        <f t="shared" si="25"/>
        <v>6</v>
      </c>
      <c r="E210" s="309">
        <v>0</v>
      </c>
      <c r="F210" s="309">
        <v>30</v>
      </c>
      <c r="G210" s="309">
        <v>30</v>
      </c>
      <c r="H210" s="309">
        <v>0</v>
      </c>
      <c r="I210" s="370">
        <f t="shared" si="27"/>
        <v>300</v>
      </c>
      <c r="J210" s="311"/>
      <c r="K210" s="84">
        <f t="shared" si="26"/>
        <v>1</v>
      </c>
      <c r="L210" s="85">
        <f t="shared" si="28"/>
        <v>5</v>
      </c>
      <c r="M210" s="312"/>
      <c r="N210" s="86"/>
    </row>
    <row r="211" spans="1:14" ht="16.5" customHeight="1" x14ac:dyDescent="0.3">
      <c r="A211" s="73">
        <v>43627</v>
      </c>
      <c r="B211" s="288">
        <v>0.35416666666666669</v>
      </c>
      <c r="C211" s="288">
        <v>0.60416666666666663</v>
      </c>
      <c r="D211" s="197">
        <f t="shared" si="25"/>
        <v>6</v>
      </c>
      <c r="E211" s="289">
        <v>0</v>
      </c>
      <c r="F211" s="289">
        <v>30</v>
      </c>
      <c r="G211" s="289">
        <v>30</v>
      </c>
      <c r="H211" s="289">
        <v>0</v>
      </c>
      <c r="I211" s="371">
        <f t="shared" si="27"/>
        <v>300</v>
      </c>
      <c r="J211" s="291"/>
      <c r="K211" s="75">
        <f t="shared" si="26"/>
        <v>1</v>
      </c>
      <c r="L211" s="76">
        <f t="shared" si="28"/>
        <v>5</v>
      </c>
      <c r="M211" s="292"/>
      <c r="N211" s="77"/>
    </row>
    <row r="212" spans="1:14" ht="16.5" customHeight="1" x14ac:dyDescent="0.3">
      <c r="A212" s="73">
        <v>43628</v>
      </c>
      <c r="B212" s="288">
        <v>0.35416666666666669</v>
      </c>
      <c r="C212" s="288">
        <v>0.60416666666666663</v>
      </c>
      <c r="D212" s="197">
        <f t="shared" si="25"/>
        <v>6</v>
      </c>
      <c r="E212" s="289">
        <v>0</v>
      </c>
      <c r="F212" s="289">
        <v>30</v>
      </c>
      <c r="G212" s="289">
        <v>30</v>
      </c>
      <c r="H212" s="289">
        <v>0</v>
      </c>
      <c r="I212" s="371">
        <f t="shared" si="27"/>
        <v>300</v>
      </c>
      <c r="J212" s="291"/>
      <c r="K212" s="75">
        <f t="shared" si="26"/>
        <v>1</v>
      </c>
      <c r="L212" s="76">
        <f t="shared" si="28"/>
        <v>5</v>
      </c>
      <c r="M212" s="292"/>
      <c r="N212" s="77"/>
    </row>
    <row r="213" spans="1:14" ht="16.5" customHeight="1" x14ac:dyDescent="0.3">
      <c r="A213" s="73">
        <v>43629</v>
      </c>
      <c r="B213" s="288">
        <v>0.35416666666666669</v>
      </c>
      <c r="C213" s="288">
        <v>0.60416666666666663</v>
      </c>
      <c r="D213" s="197">
        <f t="shared" si="25"/>
        <v>6</v>
      </c>
      <c r="E213" s="289">
        <v>0</v>
      </c>
      <c r="F213" s="289">
        <v>30</v>
      </c>
      <c r="G213" s="289">
        <v>30</v>
      </c>
      <c r="H213" s="289">
        <v>0</v>
      </c>
      <c r="I213" s="371">
        <f t="shared" si="27"/>
        <v>300</v>
      </c>
      <c r="J213" s="291"/>
      <c r="K213" s="75">
        <f t="shared" si="26"/>
        <v>1</v>
      </c>
      <c r="L213" s="76">
        <f t="shared" si="28"/>
        <v>5</v>
      </c>
      <c r="M213" s="292"/>
      <c r="N213" s="77"/>
    </row>
    <row r="214" spans="1:14" ht="16.5" customHeight="1" thickBot="1" x14ac:dyDescent="0.35">
      <c r="A214" s="78">
        <v>43630</v>
      </c>
      <c r="B214" s="293">
        <v>0.35416666666666669</v>
      </c>
      <c r="C214" s="293">
        <v>0.60416666666666663</v>
      </c>
      <c r="D214" s="79">
        <f t="shared" si="25"/>
        <v>6</v>
      </c>
      <c r="E214" s="294">
        <v>0</v>
      </c>
      <c r="F214" s="294">
        <v>30</v>
      </c>
      <c r="G214" s="294">
        <v>30</v>
      </c>
      <c r="H214" s="294">
        <v>0</v>
      </c>
      <c r="I214" s="304">
        <f t="shared" si="27"/>
        <v>300</v>
      </c>
      <c r="J214" s="296"/>
      <c r="K214" s="80">
        <f t="shared" si="26"/>
        <v>1</v>
      </c>
      <c r="L214" s="81">
        <f t="shared" si="28"/>
        <v>5</v>
      </c>
      <c r="M214" s="297"/>
      <c r="N214" s="82"/>
    </row>
    <row r="215" spans="1:14" ht="16.5" customHeight="1" x14ac:dyDescent="0.3">
      <c r="A215" s="83">
        <v>43633</v>
      </c>
      <c r="B215" s="306">
        <v>0.35416666666666669</v>
      </c>
      <c r="C215" s="306">
        <v>0.60416666666666663</v>
      </c>
      <c r="D215" s="196">
        <f t="shared" si="25"/>
        <v>6</v>
      </c>
      <c r="E215" s="309">
        <v>0</v>
      </c>
      <c r="F215" s="309">
        <v>30</v>
      </c>
      <c r="G215" s="309">
        <v>30</v>
      </c>
      <c r="H215" s="309">
        <v>0</v>
      </c>
      <c r="I215" s="370">
        <f t="shared" si="27"/>
        <v>300</v>
      </c>
      <c r="J215" s="311"/>
      <c r="K215" s="84">
        <f t="shared" si="26"/>
        <v>1</v>
      </c>
      <c r="L215" s="85">
        <f t="shared" si="28"/>
        <v>5</v>
      </c>
      <c r="M215" s="312"/>
      <c r="N215" s="86"/>
    </row>
    <row r="216" spans="1:14" ht="16.5" customHeight="1" x14ac:dyDescent="0.3">
      <c r="A216" s="73">
        <v>43634</v>
      </c>
      <c r="B216" s="288">
        <v>0.35416666666666669</v>
      </c>
      <c r="C216" s="288">
        <v>0.60416666666666663</v>
      </c>
      <c r="D216" s="197">
        <f t="shared" si="25"/>
        <v>6</v>
      </c>
      <c r="E216" s="289">
        <v>0</v>
      </c>
      <c r="F216" s="289">
        <v>30</v>
      </c>
      <c r="G216" s="289">
        <v>30</v>
      </c>
      <c r="H216" s="289">
        <v>0</v>
      </c>
      <c r="I216" s="371">
        <f t="shared" si="27"/>
        <v>300</v>
      </c>
      <c r="J216" s="291" t="s">
        <v>10</v>
      </c>
      <c r="K216" s="75">
        <f t="shared" si="26"/>
        <v>1</v>
      </c>
      <c r="L216" s="76">
        <f t="shared" si="28"/>
        <v>5</v>
      </c>
      <c r="M216" s="292"/>
      <c r="N216" s="77"/>
    </row>
    <row r="217" spans="1:14" ht="16.5" customHeight="1" x14ac:dyDescent="0.3">
      <c r="A217" s="73">
        <v>43635</v>
      </c>
      <c r="B217" s="288">
        <v>0.35416666666666669</v>
      </c>
      <c r="C217" s="288">
        <v>0.60416666666666663</v>
      </c>
      <c r="D217" s="197">
        <f t="shared" si="25"/>
        <v>6</v>
      </c>
      <c r="E217" s="289">
        <v>0</v>
      </c>
      <c r="F217" s="289">
        <v>30</v>
      </c>
      <c r="G217" s="289">
        <v>30</v>
      </c>
      <c r="H217" s="289">
        <v>0</v>
      </c>
      <c r="I217" s="371">
        <f t="shared" si="27"/>
        <v>300</v>
      </c>
      <c r="J217" s="291" t="s">
        <v>10</v>
      </c>
      <c r="K217" s="75">
        <f t="shared" si="26"/>
        <v>1</v>
      </c>
      <c r="L217" s="76">
        <f t="shared" si="28"/>
        <v>5</v>
      </c>
      <c r="M217" s="292"/>
      <c r="N217" s="77"/>
    </row>
    <row r="218" spans="1:14" ht="16.5" customHeight="1" x14ac:dyDescent="0.3">
      <c r="A218" s="73">
        <v>43636</v>
      </c>
      <c r="B218" s="288">
        <v>0.35416666666666669</v>
      </c>
      <c r="C218" s="288">
        <v>0.60416666666666663</v>
      </c>
      <c r="D218" s="197">
        <f t="shared" si="25"/>
        <v>6</v>
      </c>
      <c r="E218" s="289">
        <v>0</v>
      </c>
      <c r="F218" s="289">
        <v>30</v>
      </c>
      <c r="G218" s="289">
        <v>30</v>
      </c>
      <c r="H218" s="289">
        <v>0</v>
      </c>
      <c r="I218" s="371">
        <f t="shared" si="27"/>
        <v>300</v>
      </c>
      <c r="J218" s="291" t="s">
        <v>10</v>
      </c>
      <c r="K218" s="75">
        <f t="shared" si="26"/>
        <v>1</v>
      </c>
      <c r="L218" s="76">
        <f t="shared" si="28"/>
        <v>5</v>
      </c>
      <c r="M218" s="292"/>
      <c r="N218" s="77"/>
    </row>
    <row r="219" spans="1:14" ht="16.5" customHeight="1" thickBot="1" x14ac:dyDescent="0.35">
      <c r="A219" s="78">
        <v>43637</v>
      </c>
      <c r="B219" s="293">
        <v>0.35416666666666669</v>
      </c>
      <c r="C219" s="293">
        <v>0.60416666666666663</v>
      </c>
      <c r="D219" s="79">
        <f t="shared" si="25"/>
        <v>6</v>
      </c>
      <c r="E219" s="294">
        <v>0</v>
      </c>
      <c r="F219" s="294">
        <v>30</v>
      </c>
      <c r="G219" s="294">
        <v>30</v>
      </c>
      <c r="H219" s="294">
        <v>0</v>
      </c>
      <c r="I219" s="304">
        <f t="shared" si="27"/>
        <v>300</v>
      </c>
      <c r="J219" s="296" t="s">
        <v>10</v>
      </c>
      <c r="K219" s="80">
        <f t="shared" si="26"/>
        <v>1</v>
      </c>
      <c r="L219" s="81">
        <f t="shared" si="28"/>
        <v>5</v>
      </c>
      <c r="M219" s="297"/>
      <c r="N219" s="82"/>
    </row>
    <row r="220" spans="1:14" ht="30.2" x14ac:dyDescent="0.3">
      <c r="A220" s="87">
        <v>43640</v>
      </c>
      <c r="B220" s="288">
        <v>0.35416666666666669</v>
      </c>
      <c r="C220" s="306">
        <v>0.5</v>
      </c>
      <c r="D220" s="196">
        <f t="shared" ref="D220" si="29">MAX((INT((C220-B220)*1440)/60),0)</f>
        <v>3.5</v>
      </c>
      <c r="E220" s="289">
        <v>0</v>
      </c>
      <c r="F220" s="289">
        <v>0</v>
      </c>
      <c r="G220" s="289">
        <v>30</v>
      </c>
      <c r="H220" s="289">
        <v>0</v>
      </c>
      <c r="I220" s="370">
        <f t="shared" si="27"/>
        <v>180</v>
      </c>
      <c r="J220" s="291" t="s">
        <v>87</v>
      </c>
      <c r="K220" s="92">
        <f t="shared" si="26"/>
        <v>1</v>
      </c>
      <c r="L220" s="93">
        <f t="shared" si="28"/>
        <v>3</v>
      </c>
      <c r="M220" s="292"/>
      <c r="N220" s="94"/>
    </row>
    <row r="221" spans="1:14" ht="30.2" x14ac:dyDescent="0.3">
      <c r="A221" s="73">
        <v>43641</v>
      </c>
      <c r="B221" s="288">
        <v>0.35416666666666669</v>
      </c>
      <c r="C221" s="288">
        <v>0.5</v>
      </c>
      <c r="D221" s="197">
        <f t="shared" ref="D221:D222" si="30">MAX((INT((C221-B221)*1440)/60),0)</f>
        <v>3.5</v>
      </c>
      <c r="E221" s="289">
        <v>0</v>
      </c>
      <c r="F221" s="289">
        <v>0</v>
      </c>
      <c r="G221" s="289">
        <v>30</v>
      </c>
      <c r="H221" s="289">
        <v>0</v>
      </c>
      <c r="I221" s="371">
        <f t="shared" si="27"/>
        <v>180</v>
      </c>
      <c r="J221" s="291" t="s">
        <v>87</v>
      </c>
      <c r="K221" s="75">
        <f t="shared" si="26"/>
        <v>1</v>
      </c>
      <c r="L221" s="76">
        <f t="shared" si="28"/>
        <v>3</v>
      </c>
      <c r="M221" s="292"/>
      <c r="N221" s="77"/>
    </row>
    <row r="222" spans="1:14" ht="16.5" customHeight="1" x14ac:dyDescent="0.3">
      <c r="A222" s="73">
        <v>43642</v>
      </c>
      <c r="B222" s="288"/>
      <c r="C222" s="288"/>
      <c r="D222" s="197">
        <f t="shared" si="30"/>
        <v>0</v>
      </c>
      <c r="E222" s="289">
        <v>0</v>
      </c>
      <c r="F222" s="289">
        <v>0</v>
      </c>
      <c r="G222" s="289">
        <v>30</v>
      </c>
      <c r="H222" s="289">
        <v>0</v>
      </c>
      <c r="I222" s="371">
        <f t="shared" si="27"/>
        <v>0</v>
      </c>
      <c r="J222" s="291" t="s">
        <v>20</v>
      </c>
      <c r="K222" s="75">
        <f t="shared" si="26"/>
        <v>0</v>
      </c>
      <c r="L222" s="76">
        <f t="shared" si="28"/>
        <v>0</v>
      </c>
      <c r="M222" s="292"/>
      <c r="N222" s="77"/>
    </row>
    <row r="223" spans="1:14" s="204" customFormat="1" ht="16.5" customHeight="1" x14ac:dyDescent="0.3">
      <c r="A223" s="73">
        <v>43643</v>
      </c>
      <c r="B223" s="88" t="s">
        <v>29</v>
      </c>
      <c r="C223" s="89"/>
      <c r="D223" s="203"/>
      <c r="E223" s="224"/>
      <c r="F223" s="224"/>
      <c r="G223" s="224"/>
      <c r="H223" s="224"/>
      <c r="I223" s="91"/>
      <c r="J223" s="211"/>
      <c r="K223" s="75">
        <f t="shared" si="26"/>
        <v>0</v>
      </c>
      <c r="L223" s="76">
        <v>0</v>
      </c>
      <c r="M223" s="224"/>
      <c r="N223" s="77" t="s">
        <v>27</v>
      </c>
    </row>
    <row r="224" spans="1:14" s="204" customFormat="1" ht="16.5" customHeight="1" x14ac:dyDescent="0.3">
      <c r="A224" s="73">
        <v>43644</v>
      </c>
      <c r="B224" s="88" t="s">
        <v>29</v>
      </c>
      <c r="C224" s="89"/>
      <c r="D224" s="203"/>
      <c r="E224" s="224"/>
      <c r="F224" s="224"/>
      <c r="G224" s="224"/>
      <c r="H224" s="224"/>
      <c r="I224" s="91"/>
      <c r="J224" s="211"/>
      <c r="K224" s="75">
        <f t="shared" si="26"/>
        <v>0</v>
      </c>
      <c r="L224" s="76">
        <v>0</v>
      </c>
      <c r="M224" s="224"/>
      <c r="N224" s="77"/>
    </row>
    <row r="226" spans="1:12" ht="16.5" customHeight="1" x14ac:dyDescent="0.3">
      <c r="A226" s="4"/>
      <c r="C226" s="1"/>
      <c r="D226" s="201"/>
      <c r="E226" s="199"/>
      <c r="F226" s="199"/>
      <c r="G226" s="199"/>
      <c r="H226" s="199"/>
      <c r="I226" s="2"/>
    </row>
    <row r="227" spans="1:12" ht="16.5" customHeight="1" x14ac:dyDescent="0.3">
      <c r="A227" s="4"/>
      <c r="I227" s="6"/>
      <c r="L227" s="7"/>
    </row>
    <row r="228" spans="1:12" ht="16.5" customHeight="1" x14ac:dyDescent="0.3">
      <c r="A228" s="4"/>
    </row>
  </sheetData>
  <sheetProtection algorithmName="SHA-512" hashValue="CKQZsaHa84FezZoPulQrbtPx4vDflWX+fZvuX2QJQsPW8CXaSCOSNPXlumeHhMlrueApIxmTRSpcsyiGDVXoCA==" saltValue="I6jgSkdYo9r9xtgu2EdW/A==" spinCount="100000" sheet="1" objects="1" scenarios="1" selectLockedCells="1"/>
  <conditionalFormatting sqref="K6">
    <cfRule type="cellIs" dxfId="11" priority="5" operator="lessThan">
      <formula>180</formula>
    </cfRule>
    <cfRule type="cellIs" dxfId="10" priority="6" operator="greaterThanOrEqual">
      <formula>180</formula>
    </cfRule>
  </conditionalFormatting>
  <conditionalFormatting sqref="L6">
    <cfRule type="cellIs" dxfId="9" priority="3" operator="lessThan">
      <formula>$D$6</formula>
    </cfRule>
    <cfRule type="cellIs" dxfId="8" priority="4" operator="greaterThanOrEqual">
      <formula>$D$6</formula>
    </cfRule>
  </conditionalFormatting>
  <conditionalFormatting sqref="M6">
    <cfRule type="cellIs" dxfId="7" priority="1" operator="greaterThan">
      <formula>$G$6</formula>
    </cfRule>
    <cfRule type="cellIs" dxfId="6" priority="2" operator="lessThanOrEqual">
      <formula>$G$6</formula>
    </cfRule>
  </conditionalFormatting>
  <dataValidations disablePrompts="1" count="1">
    <dataValidation type="list" allowBlank="1" showInputMessage="1" showErrorMessage="1" errorTitle="Incorrect Grade" error="Please use the drop-down arrow to enter either K-6, 7-12, or Half-K.  " sqref="B6">
      <formula1>"K-6,7-12,Half-K"</formula1>
    </dataValidation>
  </dataValidations>
  <pageMargins left="0.7" right="0.7" top="0.75" bottom="0.75" header="0.3" footer="0.3"/>
  <pageSetup scale="74" fitToHeight="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8"/>
  <sheetViews>
    <sheetView zoomScale="85" zoomScaleNormal="85" workbookViewId="0">
      <pane ySplit="8" topLeftCell="A9" activePane="bottomLeft" state="frozen"/>
      <selection pane="bottomLeft" activeCell="K9" sqref="K9"/>
    </sheetView>
  </sheetViews>
  <sheetFormatPr defaultRowHeight="16.5" customHeight="1" x14ac:dyDescent="0.25"/>
  <cols>
    <col min="1" max="1" width="16.85546875" style="8" customWidth="1"/>
    <col min="2" max="2" width="11.85546875" style="4" customWidth="1"/>
    <col min="3" max="3" width="14.85546875" style="4" customWidth="1"/>
    <col min="4" max="4" width="11" style="202" customWidth="1"/>
    <col min="5" max="5" width="10.7109375" style="200" customWidth="1"/>
    <col min="6" max="6" width="8" style="200" customWidth="1"/>
    <col min="7" max="7" width="7.5703125" style="200" customWidth="1"/>
    <col min="8" max="8" width="9.42578125" style="200" customWidth="1"/>
    <col min="9" max="9" width="12" style="5" customWidth="1"/>
    <col min="10" max="10" width="28.85546875" style="3" customWidth="1"/>
    <col min="11" max="11" width="9.5703125" customWidth="1"/>
    <col min="12" max="12" width="11.42578125" customWidth="1"/>
    <col min="13" max="13" width="15" customWidth="1"/>
    <col min="14" max="14" width="66.42578125" style="11" bestFit="1" customWidth="1"/>
  </cols>
  <sheetData>
    <row r="1" spans="1:15" ht="31.7" customHeight="1" thickBot="1" x14ac:dyDescent="0.4">
      <c r="A1" s="379" t="s">
        <v>90</v>
      </c>
      <c r="B1" s="380"/>
      <c r="C1" s="380"/>
      <c r="D1" s="380"/>
      <c r="E1" s="380"/>
      <c r="F1" s="380"/>
      <c r="G1" s="380"/>
      <c r="H1" s="380"/>
      <c r="I1" s="380"/>
      <c r="J1" s="380"/>
      <c r="K1" s="380"/>
      <c r="L1" s="380"/>
      <c r="M1" s="380"/>
      <c r="N1" s="381"/>
    </row>
    <row r="2" spans="1:15" ht="15" x14ac:dyDescent="0.3">
      <c r="A2" s="12"/>
      <c r="B2" s="272"/>
      <c r="C2" s="272"/>
      <c r="D2" s="273"/>
      <c r="E2" s="274"/>
      <c r="F2" s="274"/>
      <c r="G2" s="274"/>
      <c r="H2" s="274"/>
      <c r="I2" s="13"/>
      <c r="J2" s="13"/>
      <c r="K2" s="14"/>
      <c r="L2" s="14"/>
      <c r="M2" s="14"/>
      <c r="N2" s="15"/>
    </row>
    <row r="3" spans="1:15" ht="15" x14ac:dyDescent="0.3">
      <c r="A3" s="16" t="s">
        <v>31</v>
      </c>
      <c r="B3" s="373" t="s">
        <v>37</v>
      </c>
      <c r="C3" s="374"/>
      <c r="D3" s="374"/>
      <c r="E3" s="374"/>
      <c r="F3" s="374"/>
      <c r="G3" s="375"/>
      <c r="H3" s="274"/>
      <c r="I3" s="13"/>
      <c r="J3" s="13"/>
      <c r="K3" s="14"/>
      <c r="L3" s="14"/>
      <c r="M3" s="14"/>
      <c r="N3" s="15"/>
    </row>
    <row r="4" spans="1:15" ht="15" x14ac:dyDescent="0.3">
      <c r="A4" s="16" t="s">
        <v>30</v>
      </c>
      <c r="B4" s="373" t="s">
        <v>38</v>
      </c>
      <c r="C4" s="374"/>
      <c r="D4" s="374"/>
      <c r="E4" s="374"/>
      <c r="F4" s="374"/>
      <c r="G4" s="375"/>
      <c r="H4" s="274"/>
      <c r="I4" s="13"/>
      <c r="J4" s="13"/>
      <c r="K4" s="14" t="s">
        <v>21</v>
      </c>
      <c r="L4" s="14" t="s">
        <v>22</v>
      </c>
      <c r="M4" s="14" t="s">
        <v>41</v>
      </c>
      <c r="N4" s="15"/>
    </row>
    <row r="5" spans="1:15" ht="15.75" thickBot="1" x14ac:dyDescent="0.35">
      <c r="A5" s="16" t="s">
        <v>32</v>
      </c>
      <c r="B5" s="373" t="s">
        <v>39</v>
      </c>
      <c r="C5" s="374"/>
      <c r="D5" s="376"/>
      <c r="E5" s="374"/>
      <c r="F5" s="374"/>
      <c r="G5" s="375"/>
      <c r="H5" s="274"/>
      <c r="I5" s="13"/>
      <c r="J5" s="13"/>
      <c r="K5" s="14"/>
      <c r="L5" s="14"/>
      <c r="M5" s="14"/>
      <c r="N5" s="15"/>
    </row>
    <row r="6" spans="1:15" ht="15.75" thickBot="1" x14ac:dyDescent="0.35">
      <c r="A6" s="17" t="s">
        <v>33</v>
      </c>
      <c r="B6" s="275" t="s">
        <v>25</v>
      </c>
      <c r="C6" s="276" t="s">
        <v>24</v>
      </c>
      <c r="D6" s="18">
        <f>IF(B6="K-6",900,IF(B6="7-12",990,IF(B6="Half-K",450,"Please use the dropdown box to enter K-6, 7-12, or Half-K")))</f>
        <v>990</v>
      </c>
      <c r="E6" s="277" t="s">
        <v>42</v>
      </c>
      <c r="F6" s="278"/>
      <c r="G6" s="18">
        <f>MAX(MODE(D9:D222)*4,IF(B6="K-6",20,IF(B6="7-12",22,IF(B6="Half-K",10,"Please use the dropdown box to enter K-6, 7-12, or Half-K"))))</f>
        <v>24</v>
      </c>
      <c r="H6" s="274"/>
      <c r="I6" s="13"/>
      <c r="J6" s="13"/>
      <c r="K6" s="279">
        <f>SUM(K10:K224)</f>
        <v>186</v>
      </c>
      <c r="L6" s="19">
        <f>SUM(L9:L224)+SUM(M9:M224)</f>
        <v>991.79999999999711</v>
      </c>
      <c r="M6" s="20">
        <f>SUM(M9:M224)</f>
        <v>24</v>
      </c>
      <c r="N6" s="198" t="s">
        <v>34</v>
      </c>
    </row>
    <row r="7" spans="1:15" ht="15" x14ac:dyDescent="0.3">
      <c r="A7" s="21" t="s">
        <v>18</v>
      </c>
      <c r="B7" s="280" t="s">
        <v>17</v>
      </c>
      <c r="C7" s="280" t="s">
        <v>17</v>
      </c>
      <c r="D7" s="281" t="s">
        <v>18</v>
      </c>
      <c r="E7" s="282" t="s">
        <v>17</v>
      </c>
      <c r="F7" s="282" t="s">
        <v>17</v>
      </c>
      <c r="G7" s="282" t="s">
        <v>17</v>
      </c>
      <c r="H7" s="282" t="s">
        <v>17</v>
      </c>
      <c r="I7" s="21" t="s">
        <v>18</v>
      </c>
      <c r="J7" s="22" t="s">
        <v>17</v>
      </c>
      <c r="K7" s="21" t="s">
        <v>18</v>
      </c>
      <c r="L7" s="21" t="s">
        <v>18</v>
      </c>
      <c r="M7" s="22" t="s">
        <v>17</v>
      </c>
      <c r="N7" s="15"/>
    </row>
    <row r="8" spans="1:15" ht="60.2" x14ac:dyDescent="0.3">
      <c r="A8" s="23" t="s">
        <v>0</v>
      </c>
      <c r="B8" s="24" t="s">
        <v>1</v>
      </c>
      <c r="C8" s="24" t="s">
        <v>2</v>
      </c>
      <c r="D8" s="283" t="s">
        <v>3</v>
      </c>
      <c r="E8" s="220" t="s">
        <v>15</v>
      </c>
      <c r="F8" s="220" t="s">
        <v>12</v>
      </c>
      <c r="G8" s="220" t="s">
        <v>16</v>
      </c>
      <c r="H8" s="220" t="s">
        <v>56</v>
      </c>
      <c r="I8" s="25" t="s">
        <v>4</v>
      </c>
      <c r="J8" s="24" t="s">
        <v>5</v>
      </c>
      <c r="K8" s="284" t="s">
        <v>6</v>
      </c>
      <c r="L8" s="25" t="s">
        <v>7</v>
      </c>
      <c r="M8" s="24" t="s">
        <v>19</v>
      </c>
      <c r="N8" s="26" t="s">
        <v>23</v>
      </c>
    </row>
    <row r="9" spans="1:15" ht="30.75" thickBot="1" x14ac:dyDescent="0.35">
      <c r="A9" s="27" t="s">
        <v>50</v>
      </c>
      <c r="B9" s="28"/>
      <c r="C9" s="29"/>
      <c r="D9" s="207"/>
      <c r="E9" s="221"/>
      <c r="F9" s="221"/>
      <c r="G9" s="221"/>
      <c r="H9" s="221"/>
      <c r="I9" s="30"/>
      <c r="J9" s="208" t="s">
        <v>26</v>
      </c>
      <c r="K9" s="435">
        <f>IF(I9+M9&gt;0,1,0)</f>
        <v>0</v>
      </c>
      <c r="L9" s="285" t="s">
        <v>13</v>
      </c>
      <c r="M9" s="286"/>
      <c r="N9" s="32" t="s">
        <v>40</v>
      </c>
      <c r="O9" s="9"/>
    </row>
    <row r="10" spans="1:15" s="204" customFormat="1" ht="16.5" customHeight="1" x14ac:dyDescent="0.3">
      <c r="A10" s="33">
        <v>43346</v>
      </c>
      <c r="B10" s="34" t="s">
        <v>11</v>
      </c>
      <c r="C10" s="35"/>
      <c r="D10" s="205"/>
      <c r="E10" s="222"/>
      <c r="F10" s="222"/>
      <c r="G10" s="222"/>
      <c r="H10" s="222"/>
      <c r="I10" s="36"/>
      <c r="J10" s="209" t="s">
        <v>66</v>
      </c>
      <c r="K10" s="37">
        <f t="shared" ref="K10:K73" si="0">IF(I10+M10&gt;0,1,0)</f>
        <v>0</v>
      </c>
      <c r="L10" s="287">
        <f>I10/60</f>
        <v>0</v>
      </c>
      <c r="M10" s="233"/>
      <c r="N10" s="38"/>
      <c r="O10" s="206"/>
    </row>
    <row r="11" spans="1:15" ht="16.5" customHeight="1" x14ac:dyDescent="0.3">
      <c r="A11" s="39">
        <v>43347</v>
      </c>
      <c r="B11" s="288"/>
      <c r="C11" s="288"/>
      <c r="D11" s="40">
        <f>MAX((INT((C11-B11)*1440)/60),0)</f>
        <v>0</v>
      </c>
      <c r="E11" s="289"/>
      <c r="F11" s="289"/>
      <c r="G11" s="289"/>
      <c r="H11" s="289"/>
      <c r="I11" s="290">
        <f>MAX((D11*60)-H11-F11-E11-G11,0)</f>
        <v>0</v>
      </c>
      <c r="J11" s="314" t="s">
        <v>48</v>
      </c>
      <c r="K11" s="41">
        <f t="shared" si="0"/>
        <v>1</v>
      </c>
      <c r="L11" s="287">
        <f t="shared" ref="L11:L74" si="1">I11/60</f>
        <v>0</v>
      </c>
      <c r="M11" s="292">
        <v>6</v>
      </c>
      <c r="N11" s="43"/>
    </row>
    <row r="12" spans="1:15" ht="16.5" customHeight="1" x14ac:dyDescent="0.3">
      <c r="A12" s="39">
        <v>43348</v>
      </c>
      <c r="B12" s="288">
        <v>0.33333333333333331</v>
      </c>
      <c r="C12" s="288">
        <v>0.58333333333333337</v>
      </c>
      <c r="D12" s="40">
        <f>MAX((INT((C12-B12)*1440)/60),0)</f>
        <v>6</v>
      </c>
      <c r="E12" s="289">
        <v>0</v>
      </c>
      <c r="F12" s="289">
        <v>30</v>
      </c>
      <c r="G12" s="289">
        <v>0</v>
      </c>
      <c r="H12" s="289">
        <v>12</v>
      </c>
      <c r="I12" s="290">
        <f>MAX((D12*60)-H12-F12-E12-G12,0)</f>
        <v>318</v>
      </c>
      <c r="J12" s="377"/>
      <c r="K12" s="41">
        <f t="shared" si="0"/>
        <v>1</v>
      </c>
      <c r="L12" s="42">
        <f t="shared" si="1"/>
        <v>5.3</v>
      </c>
      <c r="M12" s="292"/>
      <c r="N12" s="43"/>
      <c r="O12" s="10"/>
    </row>
    <row r="13" spans="1:15" ht="15" x14ac:dyDescent="0.3">
      <c r="A13" s="39">
        <v>43349</v>
      </c>
      <c r="B13" s="288">
        <v>0.33333333333333331</v>
      </c>
      <c r="C13" s="288">
        <v>0.58333333333333337</v>
      </c>
      <c r="D13" s="40">
        <f>MAX((INT((C13-B13)*1440)/60),0)</f>
        <v>6</v>
      </c>
      <c r="E13" s="289">
        <v>0</v>
      </c>
      <c r="F13" s="289">
        <v>30</v>
      </c>
      <c r="G13" s="289">
        <v>0</v>
      </c>
      <c r="H13" s="289">
        <v>12</v>
      </c>
      <c r="I13" s="290">
        <f>MAX((D13*60)-H13-F13-E13-G13,0)</f>
        <v>318</v>
      </c>
      <c r="J13" s="378"/>
      <c r="K13" s="41">
        <f t="shared" si="0"/>
        <v>1</v>
      </c>
      <c r="L13" s="42">
        <f>I13/60</f>
        <v>5.3</v>
      </c>
      <c r="M13" s="292"/>
      <c r="N13" s="43"/>
      <c r="O13" s="10"/>
    </row>
    <row r="14" spans="1:15" ht="16.5" customHeight="1" thickBot="1" x14ac:dyDescent="0.35">
      <c r="A14" s="44">
        <v>43350</v>
      </c>
      <c r="B14" s="293">
        <v>0.33333333333333331</v>
      </c>
      <c r="C14" s="293">
        <v>0.58333333333333337</v>
      </c>
      <c r="D14" s="45">
        <f>MAX((INT((C14-B14)*1440)/60),0)</f>
        <v>6</v>
      </c>
      <c r="E14" s="294">
        <v>0</v>
      </c>
      <c r="F14" s="294">
        <v>30</v>
      </c>
      <c r="G14" s="294">
        <v>0</v>
      </c>
      <c r="H14" s="294">
        <v>12</v>
      </c>
      <c r="I14" s="295">
        <v>318</v>
      </c>
      <c r="J14" s="296"/>
      <c r="K14" s="46">
        <f t="shared" si="0"/>
        <v>1</v>
      </c>
      <c r="L14" s="31">
        <f t="shared" si="1"/>
        <v>5.3</v>
      </c>
      <c r="M14" s="297"/>
      <c r="N14" s="47"/>
      <c r="O14" s="10"/>
    </row>
    <row r="15" spans="1:15" ht="16.5" customHeight="1" x14ac:dyDescent="0.3">
      <c r="A15" s="48">
        <v>43353</v>
      </c>
      <c r="B15" s="298" t="s">
        <v>11</v>
      </c>
      <c r="C15" s="298"/>
      <c r="D15" s="298"/>
      <c r="E15" s="298"/>
      <c r="F15" s="298"/>
      <c r="G15" s="298"/>
      <c r="H15" s="298"/>
      <c r="I15" s="298"/>
      <c r="J15" s="291" t="s">
        <v>58</v>
      </c>
      <c r="K15" s="299">
        <f t="shared" si="0"/>
        <v>0</v>
      </c>
      <c r="L15" s="300">
        <f t="shared" si="1"/>
        <v>0</v>
      </c>
      <c r="M15" s="292"/>
      <c r="N15" s="51"/>
    </row>
    <row r="16" spans="1:15" ht="16.5" customHeight="1" x14ac:dyDescent="0.3">
      <c r="A16" s="39">
        <v>43354</v>
      </c>
      <c r="B16" s="298" t="s">
        <v>11</v>
      </c>
      <c r="C16" s="298"/>
      <c r="D16" s="298"/>
      <c r="E16" s="298"/>
      <c r="F16" s="298"/>
      <c r="G16" s="298"/>
      <c r="H16" s="298"/>
      <c r="I16" s="298"/>
      <c r="J16" s="291" t="s">
        <v>58</v>
      </c>
      <c r="K16" s="41">
        <f t="shared" si="0"/>
        <v>0</v>
      </c>
      <c r="L16" s="42">
        <f t="shared" si="1"/>
        <v>0</v>
      </c>
      <c r="M16" s="292"/>
      <c r="N16" s="43"/>
    </row>
    <row r="17" spans="1:14" ht="16.5" customHeight="1" x14ac:dyDescent="0.3">
      <c r="A17" s="39">
        <v>43355</v>
      </c>
      <c r="B17" s="288">
        <v>0.33333333333333331</v>
      </c>
      <c r="C17" s="288">
        <v>0.58333333333333337</v>
      </c>
      <c r="D17" s="40">
        <f t="shared" ref="D17:D21" si="2">MAX((INT((C17-B17)*1440)/60),0)</f>
        <v>6</v>
      </c>
      <c r="E17" s="289">
        <v>0</v>
      </c>
      <c r="F17" s="289">
        <v>30</v>
      </c>
      <c r="G17" s="289">
        <v>0</v>
      </c>
      <c r="H17" s="289">
        <v>12</v>
      </c>
      <c r="I17" s="290">
        <f t="shared" ref="I17:I21" si="3">MAX((D17*60)-H17-F17-E17-G17,0)</f>
        <v>318</v>
      </c>
      <c r="J17" s="291"/>
      <c r="K17" s="41">
        <f t="shared" si="0"/>
        <v>1</v>
      </c>
      <c r="L17" s="42">
        <f t="shared" si="1"/>
        <v>5.3</v>
      </c>
      <c r="M17" s="292"/>
      <c r="N17" s="43"/>
    </row>
    <row r="18" spans="1:14" ht="16.5" customHeight="1" x14ac:dyDescent="0.3">
      <c r="A18" s="39">
        <v>43356</v>
      </c>
      <c r="B18" s="288">
        <v>0.33333333333333331</v>
      </c>
      <c r="C18" s="288">
        <v>0.58333333333333337</v>
      </c>
      <c r="D18" s="40">
        <f t="shared" si="2"/>
        <v>6</v>
      </c>
      <c r="E18" s="289">
        <v>0</v>
      </c>
      <c r="F18" s="289">
        <v>30</v>
      </c>
      <c r="G18" s="289">
        <v>0</v>
      </c>
      <c r="H18" s="289">
        <v>12</v>
      </c>
      <c r="I18" s="290">
        <f t="shared" si="3"/>
        <v>318</v>
      </c>
      <c r="J18" s="291"/>
      <c r="K18" s="41">
        <f t="shared" si="0"/>
        <v>1</v>
      </c>
      <c r="L18" s="42">
        <f t="shared" si="1"/>
        <v>5.3</v>
      </c>
      <c r="M18" s="292"/>
      <c r="N18" s="43"/>
    </row>
    <row r="19" spans="1:14" ht="16.5" customHeight="1" thickBot="1" x14ac:dyDescent="0.35">
      <c r="A19" s="44">
        <v>43357</v>
      </c>
      <c r="B19" s="293">
        <v>0.33333333333333331</v>
      </c>
      <c r="C19" s="293">
        <v>0.58333333333333337</v>
      </c>
      <c r="D19" s="45">
        <f t="shared" si="2"/>
        <v>6</v>
      </c>
      <c r="E19" s="294">
        <v>0</v>
      </c>
      <c r="F19" s="294">
        <v>30</v>
      </c>
      <c r="G19" s="294">
        <v>0</v>
      </c>
      <c r="H19" s="294">
        <v>12</v>
      </c>
      <c r="I19" s="295">
        <f t="shared" si="3"/>
        <v>318</v>
      </c>
      <c r="J19" s="296"/>
      <c r="K19" s="46">
        <f t="shared" si="0"/>
        <v>1</v>
      </c>
      <c r="L19" s="31">
        <f t="shared" si="1"/>
        <v>5.3</v>
      </c>
      <c r="M19" s="297"/>
      <c r="N19" s="47"/>
    </row>
    <row r="20" spans="1:14" ht="16.5" customHeight="1" x14ac:dyDescent="0.3">
      <c r="A20" s="48">
        <v>43360</v>
      </c>
      <c r="B20" s="288">
        <v>0.33333333333333331</v>
      </c>
      <c r="C20" s="288">
        <v>0.58333333333333337</v>
      </c>
      <c r="D20" s="40">
        <f t="shared" si="2"/>
        <v>6</v>
      </c>
      <c r="E20" s="289">
        <v>0</v>
      </c>
      <c r="F20" s="289">
        <v>30</v>
      </c>
      <c r="G20" s="289">
        <v>0</v>
      </c>
      <c r="H20" s="289">
        <v>12</v>
      </c>
      <c r="I20" s="290">
        <f t="shared" si="3"/>
        <v>318</v>
      </c>
      <c r="J20" s="291"/>
      <c r="K20" s="49">
        <f t="shared" si="0"/>
        <v>1</v>
      </c>
      <c r="L20" s="50">
        <f t="shared" si="1"/>
        <v>5.3</v>
      </c>
      <c r="M20" s="292"/>
      <c r="N20" s="51"/>
    </row>
    <row r="21" spans="1:14" ht="16.5" customHeight="1" x14ac:dyDescent="0.3">
      <c r="A21" s="39">
        <v>43361</v>
      </c>
      <c r="B21" s="288">
        <v>0.33333333333333331</v>
      </c>
      <c r="C21" s="288">
        <v>0.58333333333333337</v>
      </c>
      <c r="D21" s="40">
        <f t="shared" si="2"/>
        <v>6</v>
      </c>
      <c r="E21" s="289">
        <v>0</v>
      </c>
      <c r="F21" s="289">
        <v>30</v>
      </c>
      <c r="G21" s="289">
        <v>0</v>
      </c>
      <c r="H21" s="289">
        <v>12</v>
      </c>
      <c r="I21" s="290">
        <f t="shared" si="3"/>
        <v>318</v>
      </c>
      <c r="J21" s="291"/>
      <c r="K21" s="41">
        <f t="shared" si="0"/>
        <v>1</v>
      </c>
      <c r="L21" s="42">
        <f t="shared" si="1"/>
        <v>5.3</v>
      </c>
      <c r="M21" s="292"/>
      <c r="N21" s="43"/>
    </row>
    <row r="22" spans="1:14" ht="16.5" customHeight="1" x14ac:dyDescent="0.3">
      <c r="A22" s="39">
        <v>43362</v>
      </c>
      <c r="B22" s="298" t="s">
        <v>11</v>
      </c>
      <c r="C22" s="298"/>
      <c r="D22" s="298"/>
      <c r="E22" s="298"/>
      <c r="F22" s="298"/>
      <c r="G22" s="298"/>
      <c r="H22" s="298"/>
      <c r="I22" s="298"/>
      <c r="J22" s="291" t="s">
        <v>59</v>
      </c>
      <c r="K22" s="41">
        <f t="shared" si="0"/>
        <v>0</v>
      </c>
      <c r="L22" s="42">
        <f t="shared" si="1"/>
        <v>0</v>
      </c>
      <c r="M22" s="292"/>
      <c r="N22" s="43"/>
    </row>
    <row r="23" spans="1:14" ht="16.5" customHeight="1" x14ac:dyDescent="0.3">
      <c r="A23" s="39">
        <v>43363</v>
      </c>
      <c r="B23" s="288">
        <v>0.33333333333333331</v>
      </c>
      <c r="C23" s="288">
        <v>0.58333333333333337</v>
      </c>
      <c r="D23" s="40">
        <f>MAX((INT((C23-B23)*1440)/60),0)</f>
        <v>6</v>
      </c>
      <c r="E23" s="289">
        <v>0</v>
      </c>
      <c r="F23" s="289">
        <v>30</v>
      </c>
      <c r="G23" s="289">
        <v>0</v>
      </c>
      <c r="H23" s="289">
        <v>12</v>
      </c>
      <c r="I23" s="290">
        <f>MAX((D23*60)-H23-F23-E23-G23,0)</f>
        <v>318</v>
      </c>
      <c r="J23" s="291"/>
      <c r="K23" s="41">
        <f t="shared" si="0"/>
        <v>1</v>
      </c>
      <c r="L23" s="42">
        <f t="shared" si="1"/>
        <v>5.3</v>
      </c>
      <c r="M23" s="292"/>
      <c r="N23" s="43"/>
    </row>
    <row r="24" spans="1:14" ht="16.5" customHeight="1" thickBot="1" x14ac:dyDescent="0.35">
      <c r="A24" s="44">
        <v>43364</v>
      </c>
      <c r="B24" s="293">
        <v>0.33333333333333331</v>
      </c>
      <c r="C24" s="293">
        <v>0.58333333333333337</v>
      </c>
      <c r="D24" s="45">
        <f>MAX((INT((C24-B24)*1440)/60),0)</f>
        <v>6</v>
      </c>
      <c r="E24" s="294">
        <v>0</v>
      </c>
      <c r="F24" s="294">
        <v>30</v>
      </c>
      <c r="G24" s="294">
        <v>0</v>
      </c>
      <c r="H24" s="294">
        <v>12</v>
      </c>
      <c r="I24" s="295">
        <f>MAX((D24*60)-H24-F24-E24-G24,0)</f>
        <v>318</v>
      </c>
      <c r="J24" s="296"/>
      <c r="K24" s="46">
        <f t="shared" si="0"/>
        <v>1</v>
      </c>
      <c r="L24" s="31">
        <f t="shared" si="1"/>
        <v>5.3</v>
      </c>
      <c r="M24" s="297"/>
      <c r="N24" s="47"/>
    </row>
    <row r="25" spans="1:14" ht="16.5" customHeight="1" x14ac:dyDescent="0.3">
      <c r="A25" s="48">
        <v>43367</v>
      </c>
      <c r="B25" s="288">
        <v>0.33333333333333331</v>
      </c>
      <c r="C25" s="288">
        <v>0.58333333333333337</v>
      </c>
      <c r="D25" s="40">
        <f t="shared" ref="D25:D33" si="4">MAX((INT((C25-B25)*1440)/60),0)</f>
        <v>6</v>
      </c>
      <c r="E25" s="289">
        <v>0</v>
      </c>
      <c r="F25" s="289">
        <v>30</v>
      </c>
      <c r="G25" s="289">
        <v>0</v>
      </c>
      <c r="H25" s="289">
        <v>12</v>
      </c>
      <c r="I25" s="290">
        <f t="shared" ref="I25:I33" si="5">MAX((D25*60)-H25-F25-E25-G25,0)</f>
        <v>318</v>
      </c>
      <c r="J25" s="291"/>
      <c r="K25" s="49">
        <f t="shared" si="0"/>
        <v>1</v>
      </c>
      <c r="L25" s="50">
        <f t="shared" si="1"/>
        <v>5.3</v>
      </c>
      <c r="M25" s="292"/>
      <c r="N25" s="51"/>
    </row>
    <row r="26" spans="1:14" ht="16.5" customHeight="1" x14ac:dyDescent="0.3">
      <c r="A26" s="39">
        <v>43368</v>
      </c>
      <c r="B26" s="288">
        <v>0.33333333333333331</v>
      </c>
      <c r="C26" s="288">
        <v>0.58333333333333337</v>
      </c>
      <c r="D26" s="40">
        <f t="shared" si="4"/>
        <v>6</v>
      </c>
      <c r="E26" s="289">
        <v>0</v>
      </c>
      <c r="F26" s="289">
        <v>30</v>
      </c>
      <c r="G26" s="289">
        <v>0</v>
      </c>
      <c r="H26" s="289">
        <v>12</v>
      </c>
      <c r="I26" s="290">
        <f t="shared" si="5"/>
        <v>318</v>
      </c>
      <c r="J26" s="291"/>
      <c r="K26" s="41">
        <f t="shared" si="0"/>
        <v>1</v>
      </c>
      <c r="L26" s="42">
        <f t="shared" si="1"/>
        <v>5.3</v>
      </c>
      <c r="M26" s="292"/>
      <c r="N26" s="43"/>
    </row>
    <row r="27" spans="1:14" ht="16.5" customHeight="1" x14ac:dyDescent="0.3">
      <c r="A27" s="39">
        <v>43369</v>
      </c>
      <c r="B27" s="288">
        <v>0.33333333333333331</v>
      </c>
      <c r="C27" s="288">
        <v>0.58333333333333337</v>
      </c>
      <c r="D27" s="40">
        <f t="shared" si="4"/>
        <v>6</v>
      </c>
      <c r="E27" s="289">
        <v>0</v>
      </c>
      <c r="F27" s="289">
        <v>30</v>
      </c>
      <c r="G27" s="289">
        <v>0</v>
      </c>
      <c r="H27" s="289">
        <v>12</v>
      </c>
      <c r="I27" s="290">
        <f t="shared" si="5"/>
        <v>318</v>
      </c>
      <c r="J27" s="291"/>
      <c r="K27" s="41">
        <f t="shared" si="0"/>
        <v>1</v>
      </c>
      <c r="L27" s="42">
        <f t="shared" si="1"/>
        <v>5.3</v>
      </c>
      <c r="M27" s="292"/>
      <c r="N27" s="43"/>
    </row>
    <row r="28" spans="1:14" ht="16.5" customHeight="1" x14ac:dyDescent="0.3">
      <c r="A28" s="39">
        <v>43370</v>
      </c>
      <c r="B28" s="288">
        <v>0.33333333333333331</v>
      </c>
      <c r="C28" s="288">
        <v>0.58333333333333337</v>
      </c>
      <c r="D28" s="40">
        <f t="shared" si="4"/>
        <v>6</v>
      </c>
      <c r="E28" s="289">
        <v>0</v>
      </c>
      <c r="F28" s="289">
        <v>30</v>
      </c>
      <c r="G28" s="289">
        <v>0</v>
      </c>
      <c r="H28" s="289">
        <v>12</v>
      </c>
      <c r="I28" s="290">
        <f t="shared" si="5"/>
        <v>318</v>
      </c>
      <c r="J28" s="291"/>
      <c r="K28" s="41">
        <f t="shared" si="0"/>
        <v>1</v>
      </c>
      <c r="L28" s="42">
        <f t="shared" si="1"/>
        <v>5.3</v>
      </c>
      <c r="M28" s="292"/>
      <c r="N28" s="43"/>
    </row>
    <row r="29" spans="1:14" ht="16.5" customHeight="1" thickBot="1" x14ac:dyDescent="0.35">
      <c r="A29" s="44">
        <v>43371</v>
      </c>
      <c r="B29" s="293">
        <v>0.33333333333333331</v>
      </c>
      <c r="C29" s="293">
        <v>0.58333333333333337</v>
      </c>
      <c r="D29" s="45">
        <f t="shared" si="4"/>
        <v>6</v>
      </c>
      <c r="E29" s="294">
        <v>0</v>
      </c>
      <c r="F29" s="294">
        <v>30</v>
      </c>
      <c r="G29" s="294">
        <v>0</v>
      </c>
      <c r="H29" s="294">
        <v>12</v>
      </c>
      <c r="I29" s="295">
        <f t="shared" si="5"/>
        <v>318</v>
      </c>
      <c r="J29" s="296"/>
      <c r="K29" s="46">
        <f t="shared" si="0"/>
        <v>1</v>
      </c>
      <c r="L29" s="31">
        <f t="shared" si="1"/>
        <v>5.3</v>
      </c>
      <c r="M29" s="297"/>
      <c r="N29" s="47"/>
    </row>
    <row r="30" spans="1:14" ht="16.5" customHeight="1" x14ac:dyDescent="0.3">
      <c r="A30" s="52">
        <v>43374</v>
      </c>
      <c r="B30" s="288">
        <v>0.33333333333333331</v>
      </c>
      <c r="C30" s="288">
        <v>0.58333333333333337</v>
      </c>
      <c r="D30" s="53">
        <f t="shared" si="4"/>
        <v>6</v>
      </c>
      <c r="E30" s="289">
        <v>0</v>
      </c>
      <c r="F30" s="289">
        <v>30</v>
      </c>
      <c r="G30" s="289">
        <v>0</v>
      </c>
      <c r="H30" s="289">
        <v>12</v>
      </c>
      <c r="I30" s="301">
        <f t="shared" si="5"/>
        <v>318</v>
      </c>
      <c r="J30" s="291"/>
      <c r="K30" s="54">
        <f t="shared" si="0"/>
        <v>1</v>
      </c>
      <c r="L30" s="55">
        <f t="shared" si="1"/>
        <v>5.3</v>
      </c>
      <c r="M30" s="292"/>
      <c r="N30" s="56"/>
    </row>
    <row r="31" spans="1:14" ht="16.5" customHeight="1" x14ac:dyDescent="0.3">
      <c r="A31" s="57">
        <v>43375</v>
      </c>
      <c r="B31" s="288">
        <v>0.33333333333333331</v>
      </c>
      <c r="C31" s="288">
        <v>0.58333333333333337</v>
      </c>
      <c r="D31" s="53">
        <f t="shared" si="4"/>
        <v>6</v>
      </c>
      <c r="E31" s="289">
        <v>0</v>
      </c>
      <c r="F31" s="289">
        <v>30</v>
      </c>
      <c r="G31" s="289">
        <v>0</v>
      </c>
      <c r="H31" s="289">
        <v>12</v>
      </c>
      <c r="I31" s="301">
        <f t="shared" si="5"/>
        <v>318</v>
      </c>
      <c r="J31" s="291"/>
      <c r="K31" s="58">
        <f t="shared" si="0"/>
        <v>1</v>
      </c>
      <c r="L31" s="59">
        <f t="shared" si="1"/>
        <v>5.3</v>
      </c>
      <c r="M31" s="292"/>
      <c r="N31" s="60"/>
    </row>
    <row r="32" spans="1:14" ht="16.5" customHeight="1" x14ac:dyDescent="0.3">
      <c r="A32" s="57">
        <v>43376</v>
      </c>
      <c r="B32" s="288">
        <v>0.33333333333333331</v>
      </c>
      <c r="C32" s="288">
        <v>0.58333333333333337</v>
      </c>
      <c r="D32" s="53">
        <f t="shared" si="4"/>
        <v>6</v>
      </c>
      <c r="E32" s="289">
        <v>0</v>
      </c>
      <c r="F32" s="289">
        <v>30</v>
      </c>
      <c r="G32" s="289">
        <v>0</v>
      </c>
      <c r="H32" s="289">
        <v>12</v>
      </c>
      <c r="I32" s="301">
        <f t="shared" si="5"/>
        <v>318</v>
      </c>
      <c r="J32" s="291"/>
      <c r="K32" s="58">
        <f t="shared" si="0"/>
        <v>1</v>
      </c>
      <c r="L32" s="59">
        <f t="shared" si="1"/>
        <v>5.3</v>
      </c>
      <c r="M32" s="292"/>
      <c r="N32" s="60"/>
    </row>
    <row r="33" spans="1:14" ht="16.5" customHeight="1" x14ac:dyDescent="0.3">
      <c r="A33" s="57">
        <v>43377</v>
      </c>
      <c r="B33" s="288">
        <v>0.33333333333333331</v>
      </c>
      <c r="C33" s="288">
        <v>0.58333333333333337</v>
      </c>
      <c r="D33" s="53">
        <f t="shared" si="4"/>
        <v>6</v>
      </c>
      <c r="E33" s="289">
        <v>0</v>
      </c>
      <c r="F33" s="289">
        <v>30</v>
      </c>
      <c r="G33" s="289">
        <v>0</v>
      </c>
      <c r="H33" s="289">
        <v>12</v>
      </c>
      <c r="I33" s="301">
        <f t="shared" si="5"/>
        <v>318</v>
      </c>
      <c r="J33" s="291"/>
      <c r="K33" s="58">
        <f t="shared" si="0"/>
        <v>1</v>
      </c>
      <c r="L33" s="59">
        <f t="shared" si="1"/>
        <v>5.3</v>
      </c>
      <c r="M33" s="292"/>
      <c r="N33" s="60"/>
    </row>
    <row r="34" spans="1:14" ht="16.5" customHeight="1" thickBot="1" x14ac:dyDescent="0.35">
      <c r="A34" s="61">
        <v>43378</v>
      </c>
      <c r="B34" s="293"/>
      <c r="C34" s="293"/>
      <c r="D34" s="62">
        <f t="shared" ref="D34:D66" si="6">MAX((INT((C34-B34)*1440)/60),0)</f>
        <v>0</v>
      </c>
      <c r="E34" s="294"/>
      <c r="F34" s="294"/>
      <c r="G34" s="294"/>
      <c r="H34" s="294"/>
      <c r="I34" s="302">
        <f t="shared" ref="I34:I65" si="7">MAX((D34*60)-H34-F34-E34-G34,0)</f>
        <v>0</v>
      </c>
      <c r="J34" s="296" t="s">
        <v>48</v>
      </c>
      <c r="K34" s="63">
        <f t="shared" si="0"/>
        <v>1</v>
      </c>
      <c r="L34" s="64">
        <f t="shared" si="1"/>
        <v>0</v>
      </c>
      <c r="M34" s="297">
        <v>6</v>
      </c>
      <c r="N34" s="65"/>
    </row>
    <row r="35" spans="1:14" s="204" customFormat="1" ht="16.5" customHeight="1" x14ac:dyDescent="0.3">
      <c r="A35" s="66">
        <v>43381</v>
      </c>
      <c r="B35" s="67" t="s">
        <v>11</v>
      </c>
      <c r="C35" s="68"/>
      <c r="D35" s="69"/>
      <c r="E35" s="223"/>
      <c r="F35" s="223"/>
      <c r="G35" s="223"/>
      <c r="H35" s="223"/>
      <c r="I35" s="228"/>
      <c r="J35" s="210" t="s">
        <v>60</v>
      </c>
      <c r="K35" s="70">
        <f t="shared" si="0"/>
        <v>0</v>
      </c>
      <c r="L35" s="71">
        <f t="shared" si="1"/>
        <v>0</v>
      </c>
      <c r="M35" s="215"/>
      <c r="N35" s="72"/>
    </row>
    <row r="36" spans="1:14" ht="16.5" customHeight="1" x14ac:dyDescent="0.25">
      <c r="A36" s="57">
        <v>43382</v>
      </c>
      <c r="B36" s="288">
        <v>0.33333333333333331</v>
      </c>
      <c r="C36" s="288">
        <v>0.58333333333333337</v>
      </c>
      <c r="D36" s="53">
        <f t="shared" ref="D36:D64" si="8">MAX((INT((C36-B36)*1440)/60),0)</f>
        <v>6</v>
      </c>
      <c r="E36" s="289">
        <v>0</v>
      </c>
      <c r="F36" s="289">
        <v>30</v>
      </c>
      <c r="G36" s="289">
        <v>0</v>
      </c>
      <c r="H36" s="289">
        <v>12</v>
      </c>
      <c r="I36" s="301">
        <f t="shared" ref="I36:I54" si="9">MAX((D36*60)-H36-F36-E36-G36,0)</f>
        <v>318</v>
      </c>
      <c r="J36" s="291"/>
      <c r="K36" s="58">
        <f t="shared" si="0"/>
        <v>1</v>
      </c>
      <c r="L36" s="59">
        <f t="shared" si="1"/>
        <v>5.3</v>
      </c>
      <c r="M36" s="292"/>
      <c r="N36" s="60"/>
    </row>
    <row r="37" spans="1:14" ht="16.5" customHeight="1" x14ac:dyDescent="0.25">
      <c r="A37" s="57">
        <v>43383</v>
      </c>
      <c r="B37" s="288">
        <v>0.33333333333333331</v>
      </c>
      <c r="C37" s="288">
        <v>0.58333333333333337</v>
      </c>
      <c r="D37" s="53">
        <f t="shared" si="8"/>
        <v>6</v>
      </c>
      <c r="E37" s="289">
        <v>0</v>
      </c>
      <c r="F37" s="289">
        <v>30</v>
      </c>
      <c r="G37" s="289">
        <v>0</v>
      </c>
      <c r="H37" s="289">
        <v>12</v>
      </c>
      <c r="I37" s="301">
        <f t="shared" si="9"/>
        <v>318</v>
      </c>
      <c r="J37" s="291"/>
      <c r="K37" s="58">
        <f t="shared" si="0"/>
        <v>1</v>
      </c>
      <c r="L37" s="59">
        <f t="shared" si="1"/>
        <v>5.3</v>
      </c>
      <c r="M37" s="292"/>
      <c r="N37" s="60"/>
    </row>
    <row r="38" spans="1:14" ht="16.5" customHeight="1" x14ac:dyDescent="0.25">
      <c r="A38" s="57">
        <v>43384</v>
      </c>
      <c r="B38" s="288">
        <v>0.33333333333333331</v>
      </c>
      <c r="C38" s="288">
        <v>0.58333333333333337</v>
      </c>
      <c r="D38" s="53">
        <f t="shared" si="8"/>
        <v>6</v>
      </c>
      <c r="E38" s="289">
        <v>0</v>
      </c>
      <c r="F38" s="289">
        <v>30</v>
      </c>
      <c r="G38" s="289">
        <v>0</v>
      </c>
      <c r="H38" s="289">
        <v>12</v>
      </c>
      <c r="I38" s="301">
        <f t="shared" si="9"/>
        <v>318</v>
      </c>
      <c r="J38" s="291"/>
      <c r="K38" s="58">
        <f t="shared" si="0"/>
        <v>1</v>
      </c>
      <c r="L38" s="59">
        <f t="shared" si="1"/>
        <v>5.3</v>
      </c>
      <c r="M38" s="292"/>
      <c r="N38" s="60"/>
    </row>
    <row r="39" spans="1:14" ht="16.5" customHeight="1" thickBot="1" x14ac:dyDescent="0.3">
      <c r="A39" s="61">
        <v>43385</v>
      </c>
      <c r="B39" s="293">
        <v>0.33333333333333331</v>
      </c>
      <c r="C39" s="293">
        <v>0.58333333333333337</v>
      </c>
      <c r="D39" s="62">
        <f t="shared" si="8"/>
        <v>6</v>
      </c>
      <c r="E39" s="294">
        <v>0</v>
      </c>
      <c r="F39" s="294">
        <v>30</v>
      </c>
      <c r="G39" s="294">
        <v>0</v>
      </c>
      <c r="H39" s="294">
        <v>12</v>
      </c>
      <c r="I39" s="302">
        <f t="shared" si="9"/>
        <v>318</v>
      </c>
      <c r="J39" s="296"/>
      <c r="K39" s="63">
        <f t="shared" si="0"/>
        <v>1</v>
      </c>
      <c r="L39" s="64">
        <f t="shared" si="1"/>
        <v>5.3</v>
      </c>
      <c r="M39" s="297"/>
      <c r="N39" s="65"/>
    </row>
    <row r="40" spans="1:14" ht="16.5" customHeight="1" x14ac:dyDescent="0.25">
      <c r="A40" s="66">
        <v>43388</v>
      </c>
      <c r="B40" s="288">
        <v>0.33333333333333331</v>
      </c>
      <c r="C40" s="288">
        <v>0.58333333333333337</v>
      </c>
      <c r="D40" s="53">
        <f t="shared" si="8"/>
        <v>6</v>
      </c>
      <c r="E40" s="289">
        <v>0</v>
      </c>
      <c r="F40" s="289">
        <v>30</v>
      </c>
      <c r="G40" s="289">
        <v>0</v>
      </c>
      <c r="H40" s="289">
        <v>12</v>
      </c>
      <c r="I40" s="301">
        <f t="shared" si="9"/>
        <v>318</v>
      </c>
      <c r="J40" s="291"/>
      <c r="K40" s="70">
        <f t="shared" si="0"/>
        <v>1</v>
      </c>
      <c r="L40" s="71">
        <f t="shared" si="1"/>
        <v>5.3</v>
      </c>
      <c r="M40" s="292"/>
      <c r="N40" s="72"/>
    </row>
    <row r="41" spans="1:14" ht="16.5" customHeight="1" x14ac:dyDescent="0.25">
      <c r="A41" s="57">
        <v>43389</v>
      </c>
      <c r="B41" s="288">
        <v>0.33333333333333331</v>
      </c>
      <c r="C41" s="288">
        <v>0.58333333333333337</v>
      </c>
      <c r="D41" s="53">
        <f t="shared" si="8"/>
        <v>6</v>
      </c>
      <c r="E41" s="289">
        <v>0</v>
      </c>
      <c r="F41" s="289">
        <v>30</v>
      </c>
      <c r="G41" s="289">
        <v>0</v>
      </c>
      <c r="H41" s="289">
        <v>12</v>
      </c>
      <c r="I41" s="301">
        <f t="shared" si="9"/>
        <v>318</v>
      </c>
      <c r="J41" s="291"/>
      <c r="K41" s="58">
        <f t="shared" si="0"/>
        <v>1</v>
      </c>
      <c r="L41" s="59">
        <f t="shared" si="1"/>
        <v>5.3</v>
      </c>
      <c r="M41" s="292"/>
      <c r="N41" s="60"/>
    </row>
    <row r="42" spans="1:14" ht="16.5" customHeight="1" x14ac:dyDescent="0.25">
      <c r="A42" s="57">
        <v>43390</v>
      </c>
      <c r="B42" s="288">
        <v>0.33333333333333331</v>
      </c>
      <c r="C42" s="288">
        <v>0.58333333333333337</v>
      </c>
      <c r="D42" s="53">
        <f t="shared" si="8"/>
        <v>6</v>
      </c>
      <c r="E42" s="289">
        <v>0</v>
      </c>
      <c r="F42" s="289">
        <v>30</v>
      </c>
      <c r="G42" s="289">
        <v>0</v>
      </c>
      <c r="H42" s="289">
        <v>12</v>
      </c>
      <c r="I42" s="301">
        <f t="shared" si="9"/>
        <v>318</v>
      </c>
      <c r="J42" s="291"/>
      <c r="K42" s="58">
        <f t="shared" si="0"/>
        <v>1</v>
      </c>
      <c r="L42" s="59">
        <f t="shared" si="1"/>
        <v>5.3</v>
      </c>
      <c r="M42" s="292"/>
      <c r="N42" s="60"/>
    </row>
    <row r="43" spans="1:14" ht="16.5" customHeight="1" x14ac:dyDescent="0.25">
      <c r="A43" s="57">
        <v>43391</v>
      </c>
      <c r="B43" s="288">
        <v>0.33333333333333331</v>
      </c>
      <c r="C43" s="288">
        <v>0.58333333333333337</v>
      </c>
      <c r="D43" s="53">
        <f t="shared" si="8"/>
        <v>6</v>
      </c>
      <c r="E43" s="289">
        <v>0</v>
      </c>
      <c r="F43" s="289">
        <v>30</v>
      </c>
      <c r="G43" s="289">
        <v>0</v>
      </c>
      <c r="H43" s="289">
        <v>12</v>
      </c>
      <c r="I43" s="301">
        <f t="shared" si="9"/>
        <v>318</v>
      </c>
      <c r="J43" s="291"/>
      <c r="K43" s="58">
        <f t="shared" si="0"/>
        <v>1</v>
      </c>
      <c r="L43" s="59">
        <f t="shared" si="1"/>
        <v>5.3</v>
      </c>
      <c r="M43" s="292"/>
      <c r="N43" s="60"/>
    </row>
    <row r="44" spans="1:14" ht="16.5" customHeight="1" thickBot="1" x14ac:dyDescent="0.3">
      <c r="A44" s="61">
        <v>43392</v>
      </c>
      <c r="B44" s="293">
        <v>0.33333333333333331</v>
      </c>
      <c r="C44" s="293">
        <v>0.58333333333333337</v>
      </c>
      <c r="D44" s="62">
        <f t="shared" si="8"/>
        <v>6</v>
      </c>
      <c r="E44" s="294">
        <v>0</v>
      </c>
      <c r="F44" s="294">
        <v>30</v>
      </c>
      <c r="G44" s="294">
        <v>0</v>
      </c>
      <c r="H44" s="294">
        <v>12</v>
      </c>
      <c r="I44" s="302">
        <f t="shared" si="9"/>
        <v>318</v>
      </c>
      <c r="J44" s="296"/>
      <c r="K44" s="63">
        <f t="shared" si="0"/>
        <v>1</v>
      </c>
      <c r="L44" s="64">
        <f t="shared" si="1"/>
        <v>5.3</v>
      </c>
      <c r="M44" s="297"/>
      <c r="N44" s="65"/>
    </row>
    <row r="45" spans="1:14" ht="16.5" customHeight="1" x14ac:dyDescent="0.25">
      <c r="A45" s="52">
        <v>43395</v>
      </c>
      <c r="B45" s="288">
        <v>0.33333333333333331</v>
      </c>
      <c r="C45" s="288">
        <v>0.58333333333333337</v>
      </c>
      <c r="D45" s="53">
        <f t="shared" si="8"/>
        <v>6</v>
      </c>
      <c r="E45" s="289">
        <v>0</v>
      </c>
      <c r="F45" s="289">
        <v>30</v>
      </c>
      <c r="G45" s="289">
        <v>0</v>
      </c>
      <c r="H45" s="289">
        <v>12</v>
      </c>
      <c r="I45" s="301">
        <f t="shared" si="9"/>
        <v>318</v>
      </c>
      <c r="J45" s="291"/>
      <c r="K45" s="54">
        <f t="shared" si="0"/>
        <v>1</v>
      </c>
      <c r="L45" s="55">
        <f t="shared" si="1"/>
        <v>5.3</v>
      </c>
      <c r="M45" s="292"/>
      <c r="N45" s="56"/>
    </row>
    <row r="46" spans="1:14" ht="16.5" customHeight="1" x14ac:dyDescent="0.25">
      <c r="A46" s="57">
        <v>43396</v>
      </c>
      <c r="B46" s="288">
        <v>0.33333333333333331</v>
      </c>
      <c r="C46" s="288">
        <v>0.58333333333333337</v>
      </c>
      <c r="D46" s="53">
        <f t="shared" si="8"/>
        <v>6</v>
      </c>
      <c r="E46" s="289">
        <v>0</v>
      </c>
      <c r="F46" s="289">
        <v>30</v>
      </c>
      <c r="G46" s="289">
        <v>0</v>
      </c>
      <c r="H46" s="289">
        <v>12</v>
      </c>
      <c r="I46" s="301">
        <f t="shared" si="9"/>
        <v>318</v>
      </c>
      <c r="J46" s="291"/>
      <c r="K46" s="58">
        <f t="shared" si="0"/>
        <v>1</v>
      </c>
      <c r="L46" s="59">
        <f t="shared" si="1"/>
        <v>5.3</v>
      </c>
      <c r="M46" s="292"/>
      <c r="N46" s="60"/>
    </row>
    <row r="47" spans="1:14" ht="16.5" customHeight="1" x14ac:dyDescent="0.25">
      <c r="A47" s="57">
        <v>43397</v>
      </c>
      <c r="B47" s="288">
        <v>0.33333333333333331</v>
      </c>
      <c r="C47" s="288">
        <v>0.58333333333333337</v>
      </c>
      <c r="D47" s="53">
        <f t="shared" si="8"/>
        <v>6</v>
      </c>
      <c r="E47" s="289">
        <v>0</v>
      </c>
      <c r="F47" s="289">
        <v>30</v>
      </c>
      <c r="G47" s="289">
        <v>0</v>
      </c>
      <c r="H47" s="289">
        <v>12</v>
      </c>
      <c r="I47" s="301">
        <f t="shared" si="9"/>
        <v>318</v>
      </c>
      <c r="J47" s="291"/>
      <c r="K47" s="58">
        <f t="shared" si="0"/>
        <v>1</v>
      </c>
      <c r="L47" s="59">
        <f t="shared" si="1"/>
        <v>5.3</v>
      </c>
      <c r="M47" s="292"/>
      <c r="N47" s="60"/>
    </row>
    <row r="48" spans="1:14" ht="16.5" customHeight="1" x14ac:dyDescent="0.25">
      <c r="A48" s="57">
        <v>43398</v>
      </c>
      <c r="B48" s="288">
        <v>0.33333333333333331</v>
      </c>
      <c r="C48" s="288">
        <v>0.58333333333333337</v>
      </c>
      <c r="D48" s="53">
        <f t="shared" si="8"/>
        <v>6</v>
      </c>
      <c r="E48" s="289">
        <v>0</v>
      </c>
      <c r="F48" s="289">
        <v>30</v>
      </c>
      <c r="G48" s="289">
        <v>0</v>
      </c>
      <c r="H48" s="289">
        <v>12</v>
      </c>
      <c r="I48" s="301">
        <f t="shared" si="9"/>
        <v>318</v>
      </c>
      <c r="J48" s="291"/>
      <c r="K48" s="58">
        <f t="shared" si="0"/>
        <v>1</v>
      </c>
      <c r="L48" s="59">
        <f t="shared" si="1"/>
        <v>5.3</v>
      </c>
      <c r="M48" s="292"/>
      <c r="N48" s="60"/>
    </row>
    <row r="49" spans="1:14" ht="16.5" customHeight="1" thickBot="1" x14ac:dyDescent="0.3">
      <c r="A49" s="61">
        <v>43399</v>
      </c>
      <c r="B49" s="293">
        <v>0.33333333333333331</v>
      </c>
      <c r="C49" s="293">
        <v>0.58333333333333337</v>
      </c>
      <c r="D49" s="62">
        <f t="shared" si="8"/>
        <v>6</v>
      </c>
      <c r="E49" s="294">
        <v>0</v>
      </c>
      <c r="F49" s="294">
        <v>30</v>
      </c>
      <c r="G49" s="294">
        <v>0</v>
      </c>
      <c r="H49" s="294">
        <v>12</v>
      </c>
      <c r="I49" s="302">
        <f t="shared" si="9"/>
        <v>318</v>
      </c>
      <c r="J49" s="296"/>
      <c r="K49" s="63">
        <f t="shared" si="0"/>
        <v>1</v>
      </c>
      <c r="L49" s="64">
        <f t="shared" si="1"/>
        <v>5.3</v>
      </c>
      <c r="M49" s="297"/>
      <c r="N49" s="65"/>
    </row>
    <row r="50" spans="1:14" ht="16.5" customHeight="1" x14ac:dyDescent="0.25">
      <c r="A50" s="52">
        <v>43402</v>
      </c>
      <c r="B50" s="288">
        <v>0.33333333333333331</v>
      </c>
      <c r="C50" s="288">
        <v>0.58333333333333337</v>
      </c>
      <c r="D50" s="53">
        <f t="shared" si="8"/>
        <v>6</v>
      </c>
      <c r="E50" s="289">
        <v>0</v>
      </c>
      <c r="F50" s="289">
        <v>30</v>
      </c>
      <c r="G50" s="289">
        <v>0</v>
      </c>
      <c r="H50" s="289">
        <v>12</v>
      </c>
      <c r="I50" s="301">
        <f t="shared" si="9"/>
        <v>318</v>
      </c>
      <c r="J50" s="291"/>
      <c r="K50" s="54">
        <f t="shared" si="0"/>
        <v>1</v>
      </c>
      <c r="L50" s="55">
        <f t="shared" si="1"/>
        <v>5.3</v>
      </c>
      <c r="M50" s="292"/>
      <c r="N50" s="56"/>
    </row>
    <row r="51" spans="1:14" ht="16.5" customHeight="1" x14ac:dyDescent="0.25">
      <c r="A51" s="57">
        <v>43403</v>
      </c>
      <c r="B51" s="288">
        <v>0.33333333333333331</v>
      </c>
      <c r="C51" s="288">
        <v>0.58333333333333337</v>
      </c>
      <c r="D51" s="53">
        <f t="shared" si="8"/>
        <v>6</v>
      </c>
      <c r="E51" s="289">
        <v>0</v>
      </c>
      <c r="F51" s="289">
        <v>30</v>
      </c>
      <c r="G51" s="289">
        <v>0</v>
      </c>
      <c r="H51" s="289">
        <v>12</v>
      </c>
      <c r="I51" s="301">
        <f t="shared" si="9"/>
        <v>318</v>
      </c>
      <c r="J51" s="291"/>
      <c r="K51" s="58">
        <f t="shared" si="0"/>
        <v>1</v>
      </c>
      <c r="L51" s="59">
        <f>I51/60</f>
        <v>5.3</v>
      </c>
      <c r="M51" s="292"/>
      <c r="N51" s="60"/>
    </row>
    <row r="52" spans="1:14" ht="16.5" customHeight="1" x14ac:dyDescent="0.25">
      <c r="A52" s="57">
        <v>43404</v>
      </c>
      <c r="B52" s="288">
        <v>0.33333333333333331</v>
      </c>
      <c r="C52" s="288">
        <v>0.58333333333333337</v>
      </c>
      <c r="D52" s="53">
        <f t="shared" si="8"/>
        <v>6</v>
      </c>
      <c r="E52" s="289">
        <v>0</v>
      </c>
      <c r="F52" s="289">
        <v>30</v>
      </c>
      <c r="G52" s="289">
        <v>0</v>
      </c>
      <c r="H52" s="289">
        <v>12</v>
      </c>
      <c r="I52" s="301">
        <f t="shared" si="9"/>
        <v>318</v>
      </c>
      <c r="J52" s="291"/>
      <c r="K52" s="58">
        <f t="shared" si="0"/>
        <v>1</v>
      </c>
      <c r="L52" s="59">
        <f t="shared" si="1"/>
        <v>5.3</v>
      </c>
      <c r="M52" s="292"/>
      <c r="N52" s="60"/>
    </row>
    <row r="53" spans="1:14" ht="16.5" customHeight="1" x14ac:dyDescent="0.25">
      <c r="A53" s="73">
        <v>43405</v>
      </c>
      <c r="B53" s="288">
        <v>0.33333333333333331</v>
      </c>
      <c r="C53" s="288">
        <v>0.58333333333333337</v>
      </c>
      <c r="D53" s="74">
        <f t="shared" si="8"/>
        <v>6</v>
      </c>
      <c r="E53" s="289">
        <v>0</v>
      </c>
      <c r="F53" s="289">
        <v>30</v>
      </c>
      <c r="G53" s="289">
        <v>0</v>
      </c>
      <c r="H53" s="289">
        <v>12</v>
      </c>
      <c r="I53" s="303">
        <f t="shared" si="9"/>
        <v>318</v>
      </c>
      <c r="J53" s="291"/>
      <c r="K53" s="75">
        <f t="shared" si="0"/>
        <v>1</v>
      </c>
      <c r="L53" s="76">
        <f t="shared" si="1"/>
        <v>5.3</v>
      </c>
      <c r="M53" s="292"/>
      <c r="N53" s="77"/>
    </row>
    <row r="54" spans="1:14" ht="16.5" customHeight="1" thickBot="1" x14ac:dyDescent="0.3">
      <c r="A54" s="78">
        <v>43406</v>
      </c>
      <c r="B54" s="293">
        <v>0.33333333333333331</v>
      </c>
      <c r="C54" s="293">
        <v>0.58333333333333337</v>
      </c>
      <c r="D54" s="79">
        <f t="shared" si="8"/>
        <v>6</v>
      </c>
      <c r="E54" s="294">
        <v>0</v>
      </c>
      <c r="F54" s="294">
        <v>30</v>
      </c>
      <c r="G54" s="294">
        <v>0</v>
      </c>
      <c r="H54" s="294">
        <v>12</v>
      </c>
      <c r="I54" s="304">
        <f t="shared" si="9"/>
        <v>318</v>
      </c>
      <c r="J54" s="296"/>
      <c r="K54" s="80">
        <f t="shared" si="0"/>
        <v>1</v>
      </c>
      <c r="L54" s="81">
        <f t="shared" si="1"/>
        <v>5.3</v>
      </c>
      <c r="M54" s="297"/>
      <c r="N54" s="82"/>
    </row>
    <row r="55" spans="1:14" ht="16.5" customHeight="1" x14ac:dyDescent="0.25">
      <c r="A55" s="83">
        <v>43409</v>
      </c>
      <c r="B55" s="288"/>
      <c r="C55" s="288"/>
      <c r="D55" s="74">
        <f t="shared" si="6"/>
        <v>0</v>
      </c>
      <c r="E55" s="289"/>
      <c r="F55" s="289"/>
      <c r="G55" s="289"/>
      <c r="H55" s="289"/>
      <c r="I55" s="303">
        <f t="shared" si="7"/>
        <v>0</v>
      </c>
      <c r="J55" s="291" t="s">
        <v>48</v>
      </c>
      <c r="K55" s="84">
        <f t="shared" si="0"/>
        <v>1</v>
      </c>
      <c r="L55" s="85">
        <f t="shared" si="1"/>
        <v>0</v>
      </c>
      <c r="M55" s="292">
        <v>6</v>
      </c>
      <c r="N55" s="86"/>
    </row>
    <row r="56" spans="1:14" ht="16.5" customHeight="1" x14ac:dyDescent="0.25">
      <c r="A56" s="73">
        <v>43410</v>
      </c>
      <c r="B56" s="288">
        <v>0.33333333333333331</v>
      </c>
      <c r="C56" s="288">
        <v>0.58333333333333337</v>
      </c>
      <c r="D56" s="74">
        <f t="shared" si="8"/>
        <v>6</v>
      </c>
      <c r="E56" s="289">
        <v>0</v>
      </c>
      <c r="F56" s="289">
        <v>30</v>
      </c>
      <c r="G56" s="289">
        <v>0</v>
      </c>
      <c r="H56" s="289">
        <v>12</v>
      </c>
      <c r="I56" s="303">
        <f t="shared" si="7"/>
        <v>318</v>
      </c>
      <c r="J56" s="291"/>
      <c r="K56" s="75">
        <f t="shared" si="0"/>
        <v>1</v>
      </c>
      <c r="L56" s="76">
        <f t="shared" si="1"/>
        <v>5.3</v>
      </c>
      <c r="M56" s="292"/>
      <c r="N56" s="77"/>
    </row>
    <row r="57" spans="1:14" ht="16.5" customHeight="1" x14ac:dyDescent="0.25">
      <c r="A57" s="73">
        <v>43411</v>
      </c>
      <c r="B57" s="288">
        <v>0.33333333333333331</v>
      </c>
      <c r="C57" s="288">
        <v>0.58333333333333337</v>
      </c>
      <c r="D57" s="74">
        <f t="shared" si="8"/>
        <v>6</v>
      </c>
      <c r="E57" s="289">
        <v>0</v>
      </c>
      <c r="F57" s="289">
        <v>30</v>
      </c>
      <c r="G57" s="289">
        <v>0</v>
      </c>
      <c r="H57" s="289">
        <v>12</v>
      </c>
      <c r="I57" s="303">
        <f t="shared" si="7"/>
        <v>318</v>
      </c>
      <c r="J57" s="291"/>
      <c r="K57" s="75">
        <f t="shared" si="0"/>
        <v>1</v>
      </c>
      <c r="L57" s="76">
        <f t="shared" si="1"/>
        <v>5.3</v>
      </c>
      <c r="M57" s="292"/>
      <c r="N57" s="77"/>
    </row>
    <row r="58" spans="1:14" ht="16.5" customHeight="1" x14ac:dyDescent="0.25">
      <c r="A58" s="73">
        <v>43412</v>
      </c>
      <c r="B58" s="288">
        <v>0.33333333333333331</v>
      </c>
      <c r="C58" s="288">
        <v>0.58333333333333337</v>
      </c>
      <c r="D58" s="74">
        <f t="shared" si="8"/>
        <v>6</v>
      </c>
      <c r="E58" s="289">
        <v>0</v>
      </c>
      <c r="F58" s="289">
        <v>30</v>
      </c>
      <c r="G58" s="289">
        <v>0</v>
      </c>
      <c r="H58" s="289">
        <v>12</v>
      </c>
      <c r="I58" s="303">
        <f t="shared" si="7"/>
        <v>318</v>
      </c>
      <c r="J58" s="291"/>
      <c r="K58" s="75">
        <f t="shared" si="0"/>
        <v>1</v>
      </c>
      <c r="L58" s="76">
        <f t="shared" si="1"/>
        <v>5.3</v>
      </c>
      <c r="M58" s="292"/>
      <c r="N58" s="77"/>
    </row>
    <row r="59" spans="1:14" ht="16.5" customHeight="1" thickBot="1" x14ac:dyDescent="0.3">
      <c r="A59" s="78">
        <v>43413</v>
      </c>
      <c r="B59" s="293">
        <v>0.33333333333333331</v>
      </c>
      <c r="C59" s="293">
        <v>0.58333333333333337</v>
      </c>
      <c r="D59" s="79">
        <f t="shared" si="8"/>
        <v>6</v>
      </c>
      <c r="E59" s="294">
        <v>0</v>
      </c>
      <c r="F59" s="294">
        <v>30</v>
      </c>
      <c r="G59" s="294">
        <v>0</v>
      </c>
      <c r="H59" s="294">
        <v>12</v>
      </c>
      <c r="I59" s="304">
        <f t="shared" si="7"/>
        <v>318</v>
      </c>
      <c r="J59" s="296"/>
      <c r="K59" s="80">
        <f t="shared" si="0"/>
        <v>1</v>
      </c>
      <c r="L59" s="81">
        <f t="shared" si="1"/>
        <v>5.3</v>
      </c>
      <c r="M59" s="297"/>
      <c r="N59" s="82"/>
    </row>
    <row r="60" spans="1:14" s="204" customFormat="1" ht="16.5" customHeight="1" x14ac:dyDescent="0.25">
      <c r="A60" s="87">
        <v>43416</v>
      </c>
      <c r="B60" s="88" t="s">
        <v>11</v>
      </c>
      <c r="C60" s="89"/>
      <c r="D60" s="90"/>
      <c r="E60" s="224"/>
      <c r="F60" s="224"/>
      <c r="G60" s="224"/>
      <c r="H60" s="224"/>
      <c r="I60" s="229"/>
      <c r="J60" s="211" t="s">
        <v>61</v>
      </c>
      <c r="K60" s="92">
        <f t="shared" si="0"/>
        <v>0</v>
      </c>
      <c r="L60" s="93">
        <f t="shared" si="1"/>
        <v>0</v>
      </c>
      <c r="M60" s="216"/>
      <c r="N60" s="94"/>
    </row>
    <row r="61" spans="1:14" ht="16.5" customHeight="1" x14ac:dyDescent="0.25">
      <c r="A61" s="73">
        <v>43417</v>
      </c>
      <c r="B61" s="288">
        <v>0.33333333333333331</v>
      </c>
      <c r="C61" s="288">
        <v>0.58333333333333337</v>
      </c>
      <c r="D61" s="74">
        <f t="shared" si="8"/>
        <v>6</v>
      </c>
      <c r="E61" s="289">
        <v>0</v>
      </c>
      <c r="F61" s="289">
        <v>30</v>
      </c>
      <c r="G61" s="289">
        <v>0</v>
      </c>
      <c r="H61" s="289">
        <v>12</v>
      </c>
      <c r="I61" s="303">
        <f t="shared" si="7"/>
        <v>318</v>
      </c>
      <c r="J61" s="291"/>
      <c r="K61" s="75">
        <f t="shared" si="0"/>
        <v>1</v>
      </c>
      <c r="L61" s="76">
        <f t="shared" si="1"/>
        <v>5.3</v>
      </c>
      <c r="M61" s="292"/>
      <c r="N61" s="77"/>
    </row>
    <row r="62" spans="1:14" ht="16.5" customHeight="1" x14ac:dyDescent="0.25">
      <c r="A62" s="73">
        <v>43418</v>
      </c>
      <c r="B62" s="288">
        <v>0.33333333333333331</v>
      </c>
      <c r="C62" s="288">
        <v>0.58333333333333337</v>
      </c>
      <c r="D62" s="74">
        <f t="shared" si="8"/>
        <v>6</v>
      </c>
      <c r="E62" s="289">
        <v>0</v>
      </c>
      <c r="F62" s="289">
        <v>30</v>
      </c>
      <c r="G62" s="289">
        <v>0</v>
      </c>
      <c r="H62" s="289">
        <v>12</v>
      </c>
      <c r="I62" s="303">
        <f t="shared" si="7"/>
        <v>318</v>
      </c>
      <c r="J62" s="291"/>
      <c r="K62" s="75">
        <f t="shared" si="0"/>
        <v>1</v>
      </c>
      <c r="L62" s="76">
        <f t="shared" si="1"/>
        <v>5.3</v>
      </c>
      <c r="M62" s="292"/>
      <c r="N62" s="77"/>
    </row>
    <row r="63" spans="1:14" ht="16.5" customHeight="1" x14ac:dyDescent="0.25">
      <c r="A63" s="73">
        <v>43419</v>
      </c>
      <c r="B63" s="288">
        <v>0.33333333333333331</v>
      </c>
      <c r="C63" s="288">
        <v>0.58333333333333337</v>
      </c>
      <c r="D63" s="74">
        <f t="shared" si="8"/>
        <v>6</v>
      </c>
      <c r="E63" s="289">
        <v>0</v>
      </c>
      <c r="F63" s="289">
        <v>30</v>
      </c>
      <c r="G63" s="289">
        <v>0</v>
      </c>
      <c r="H63" s="289">
        <v>12</v>
      </c>
      <c r="I63" s="303">
        <f t="shared" si="7"/>
        <v>318</v>
      </c>
      <c r="J63" s="291"/>
      <c r="K63" s="75">
        <f t="shared" si="0"/>
        <v>1</v>
      </c>
      <c r="L63" s="76">
        <f t="shared" si="1"/>
        <v>5.3</v>
      </c>
      <c r="M63" s="292"/>
      <c r="N63" s="77"/>
    </row>
    <row r="64" spans="1:14" ht="16.5" customHeight="1" thickBot="1" x14ac:dyDescent="0.3">
      <c r="A64" s="78">
        <v>43420</v>
      </c>
      <c r="B64" s="293">
        <v>0.33333333333333331</v>
      </c>
      <c r="C64" s="293">
        <v>0.58333333333333337</v>
      </c>
      <c r="D64" s="79">
        <f t="shared" si="8"/>
        <v>6</v>
      </c>
      <c r="E64" s="294">
        <v>0</v>
      </c>
      <c r="F64" s="294">
        <v>30</v>
      </c>
      <c r="G64" s="294">
        <v>0</v>
      </c>
      <c r="H64" s="294">
        <v>12</v>
      </c>
      <c r="I64" s="304">
        <f t="shared" si="7"/>
        <v>318</v>
      </c>
      <c r="J64" s="296"/>
      <c r="K64" s="80">
        <f t="shared" si="0"/>
        <v>1</v>
      </c>
      <c r="L64" s="81">
        <f t="shared" si="1"/>
        <v>5.3</v>
      </c>
      <c r="M64" s="297"/>
      <c r="N64" s="82"/>
    </row>
    <row r="65" spans="1:14" ht="45" x14ac:dyDescent="0.25">
      <c r="A65" s="305">
        <v>43423</v>
      </c>
      <c r="B65" s="306">
        <v>0.33333333333333331</v>
      </c>
      <c r="C65" s="307">
        <v>0.5</v>
      </c>
      <c r="D65" s="308">
        <f t="shared" si="6"/>
        <v>4</v>
      </c>
      <c r="E65" s="309">
        <v>0</v>
      </c>
      <c r="F65" s="309">
        <v>30</v>
      </c>
      <c r="G65" s="309">
        <v>0</v>
      </c>
      <c r="H65" s="309">
        <v>6</v>
      </c>
      <c r="I65" s="310">
        <f t="shared" si="7"/>
        <v>204</v>
      </c>
      <c r="J65" s="311" t="s">
        <v>52</v>
      </c>
      <c r="K65" s="84">
        <f t="shared" si="0"/>
        <v>1</v>
      </c>
      <c r="L65" s="85">
        <f t="shared" si="1"/>
        <v>3.4</v>
      </c>
      <c r="M65" s="312"/>
      <c r="N65" s="234"/>
    </row>
    <row r="66" spans="1:14" ht="15" x14ac:dyDescent="0.25">
      <c r="A66" s="237">
        <v>43424</v>
      </c>
      <c r="B66" s="288">
        <v>0.33333333333333331</v>
      </c>
      <c r="C66" s="313">
        <v>0.5</v>
      </c>
      <c r="D66" s="74">
        <f t="shared" si="6"/>
        <v>4</v>
      </c>
      <c r="E66" s="289">
        <v>0</v>
      </c>
      <c r="F66" s="289">
        <v>30</v>
      </c>
      <c r="G66" s="289">
        <v>0</v>
      </c>
      <c r="H66" s="289">
        <v>6</v>
      </c>
      <c r="I66" s="303">
        <f t="shared" ref="I66" si="10">MAX((D66*60)-H66-F66-E66-G66,0)</f>
        <v>204</v>
      </c>
      <c r="J66" s="291"/>
      <c r="K66" s="75">
        <f t="shared" si="0"/>
        <v>1</v>
      </c>
      <c r="L66" s="76">
        <f t="shared" si="1"/>
        <v>3.4</v>
      </c>
      <c r="M66" s="292"/>
      <c r="N66" s="235"/>
    </row>
    <row r="67" spans="1:14" ht="16.5" customHeight="1" x14ac:dyDescent="0.25">
      <c r="A67" s="237">
        <v>43425</v>
      </c>
      <c r="B67" s="88" t="s">
        <v>11</v>
      </c>
      <c r="C67" s="89"/>
      <c r="D67" s="90"/>
      <c r="E67" s="224"/>
      <c r="F67" s="224"/>
      <c r="G67" s="224"/>
      <c r="H67" s="224"/>
      <c r="I67" s="229"/>
      <c r="J67" s="314" t="s">
        <v>44</v>
      </c>
      <c r="K67" s="75">
        <f t="shared" si="0"/>
        <v>0</v>
      </c>
      <c r="L67" s="76">
        <f t="shared" si="1"/>
        <v>0</v>
      </c>
      <c r="M67" s="315"/>
      <c r="N67" s="236"/>
    </row>
    <row r="68" spans="1:14" s="204" customFormat="1" ht="16.5" customHeight="1" x14ac:dyDescent="0.25">
      <c r="A68" s="237">
        <v>43426</v>
      </c>
      <c r="B68" s="88" t="s">
        <v>11</v>
      </c>
      <c r="C68" s="89"/>
      <c r="D68" s="90"/>
      <c r="E68" s="224"/>
      <c r="F68" s="224"/>
      <c r="G68" s="224"/>
      <c r="H68" s="224"/>
      <c r="I68" s="229"/>
      <c r="J68" s="211" t="s">
        <v>62</v>
      </c>
      <c r="K68" s="75">
        <f t="shared" si="0"/>
        <v>0</v>
      </c>
      <c r="L68" s="76">
        <f t="shared" si="1"/>
        <v>0</v>
      </c>
      <c r="M68" s="216"/>
      <c r="N68" s="236"/>
    </row>
    <row r="69" spans="1:14" ht="16.5" customHeight="1" thickBot="1" x14ac:dyDescent="0.3">
      <c r="A69" s="316">
        <v>43427</v>
      </c>
      <c r="B69" s="238" t="s">
        <v>11</v>
      </c>
      <c r="C69" s="239"/>
      <c r="D69" s="240"/>
      <c r="E69" s="241"/>
      <c r="F69" s="241"/>
      <c r="G69" s="241"/>
      <c r="H69" s="241"/>
      <c r="I69" s="242"/>
      <c r="J69" s="296" t="s">
        <v>44</v>
      </c>
      <c r="K69" s="80">
        <f t="shared" si="0"/>
        <v>0</v>
      </c>
      <c r="L69" s="81">
        <f t="shared" si="1"/>
        <v>0</v>
      </c>
      <c r="M69" s="297"/>
      <c r="N69" s="243"/>
    </row>
    <row r="70" spans="1:14" ht="16.5" customHeight="1" x14ac:dyDescent="0.25">
      <c r="A70" s="87">
        <v>43430</v>
      </c>
      <c r="B70" s="317">
        <v>0.33333333333333331</v>
      </c>
      <c r="C70" s="317">
        <v>0.58333333333333337</v>
      </c>
      <c r="D70" s="318">
        <f t="shared" ref="D70:D89" si="11">MAX((INT((C70-B70)*1440)/60),0)</f>
        <v>6</v>
      </c>
      <c r="E70" s="319">
        <v>0</v>
      </c>
      <c r="F70" s="319">
        <v>30</v>
      </c>
      <c r="G70" s="319">
        <v>0</v>
      </c>
      <c r="H70" s="319">
        <v>12</v>
      </c>
      <c r="I70" s="320">
        <f t="shared" ref="I70:I89" si="12">MAX((D70*60)-H70-F70-E70-G70,0)</f>
        <v>318</v>
      </c>
      <c r="J70" s="378"/>
      <c r="K70" s="92">
        <f t="shared" si="0"/>
        <v>1</v>
      </c>
      <c r="L70" s="93">
        <f t="shared" si="1"/>
        <v>5.3</v>
      </c>
      <c r="M70" s="321"/>
      <c r="N70" s="94"/>
    </row>
    <row r="71" spans="1:14" ht="16.5" customHeight="1" x14ac:dyDescent="0.25">
      <c r="A71" s="73">
        <v>43431</v>
      </c>
      <c r="B71" s="288">
        <v>0.33333333333333331</v>
      </c>
      <c r="C71" s="288">
        <v>0.58333333333333337</v>
      </c>
      <c r="D71" s="74">
        <f t="shared" si="11"/>
        <v>6</v>
      </c>
      <c r="E71" s="289">
        <v>0</v>
      </c>
      <c r="F71" s="289">
        <v>30</v>
      </c>
      <c r="G71" s="289">
        <v>0</v>
      </c>
      <c r="H71" s="289">
        <v>12</v>
      </c>
      <c r="I71" s="303">
        <f t="shared" si="12"/>
        <v>318</v>
      </c>
      <c r="J71" s="291"/>
      <c r="K71" s="75">
        <f t="shared" si="0"/>
        <v>1</v>
      </c>
      <c r="L71" s="76">
        <f t="shared" si="1"/>
        <v>5.3</v>
      </c>
      <c r="M71" s="292"/>
      <c r="N71" s="77"/>
    </row>
    <row r="72" spans="1:14" ht="16.5" customHeight="1" x14ac:dyDescent="0.25">
      <c r="A72" s="73">
        <v>43432</v>
      </c>
      <c r="B72" s="288">
        <v>0.33333333333333331</v>
      </c>
      <c r="C72" s="288">
        <v>0.58333333333333337</v>
      </c>
      <c r="D72" s="74">
        <f t="shared" si="11"/>
        <v>6</v>
      </c>
      <c r="E72" s="289">
        <v>0</v>
      </c>
      <c r="F72" s="289">
        <v>30</v>
      </c>
      <c r="G72" s="289">
        <v>0</v>
      </c>
      <c r="H72" s="289">
        <v>12</v>
      </c>
      <c r="I72" s="303">
        <f t="shared" si="12"/>
        <v>318</v>
      </c>
      <c r="J72" s="291"/>
      <c r="K72" s="75">
        <f t="shared" si="0"/>
        <v>1</v>
      </c>
      <c r="L72" s="76">
        <f t="shared" si="1"/>
        <v>5.3</v>
      </c>
      <c r="M72" s="292"/>
      <c r="N72" s="77"/>
    </row>
    <row r="73" spans="1:14" ht="16.5" customHeight="1" x14ac:dyDescent="0.25">
      <c r="A73" s="73">
        <v>43433</v>
      </c>
      <c r="B73" s="288">
        <v>0.33333333333333331</v>
      </c>
      <c r="C73" s="288">
        <v>0.58333333333333337</v>
      </c>
      <c r="D73" s="74">
        <f t="shared" si="11"/>
        <v>6</v>
      </c>
      <c r="E73" s="289">
        <v>0</v>
      </c>
      <c r="F73" s="289">
        <v>30</v>
      </c>
      <c r="G73" s="289">
        <v>0</v>
      </c>
      <c r="H73" s="289">
        <v>12</v>
      </c>
      <c r="I73" s="303">
        <f t="shared" si="12"/>
        <v>318</v>
      </c>
      <c r="J73" s="291"/>
      <c r="K73" s="75">
        <f t="shared" si="0"/>
        <v>1</v>
      </c>
      <c r="L73" s="76">
        <f t="shared" si="1"/>
        <v>5.3</v>
      </c>
      <c r="M73" s="292"/>
      <c r="N73" s="77"/>
    </row>
    <row r="74" spans="1:14" ht="16.5" customHeight="1" thickBot="1" x14ac:dyDescent="0.3">
      <c r="A74" s="78">
        <v>43434</v>
      </c>
      <c r="B74" s="293">
        <v>0.33333333333333331</v>
      </c>
      <c r="C74" s="293">
        <v>0.58333333333333337</v>
      </c>
      <c r="D74" s="79">
        <f t="shared" si="11"/>
        <v>6</v>
      </c>
      <c r="E74" s="294">
        <v>0</v>
      </c>
      <c r="F74" s="294">
        <v>30</v>
      </c>
      <c r="G74" s="294">
        <v>0</v>
      </c>
      <c r="H74" s="294">
        <v>12</v>
      </c>
      <c r="I74" s="304">
        <f t="shared" si="12"/>
        <v>318</v>
      </c>
      <c r="J74" s="296"/>
      <c r="K74" s="80">
        <f t="shared" ref="K74:K137" si="13">IF(I74+M74&gt;0,1,0)</f>
        <v>1</v>
      </c>
      <c r="L74" s="81">
        <f t="shared" si="1"/>
        <v>5.3</v>
      </c>
      <c r="M74" s="297"/>
      <c r="N74" s="82"/>
    </row>
    <row r="75" spans="1:14" ht="16.5" customHeight="1" x14ac:dyDescent="0.25">
      <c r="A75" s="95">
        <v>43437</v>
      </c>
      <c r="B75" s="306">
        <v>0.33333333333333331</v>
      </c>
      <c r="C75" s="306">
        <v>0.58333333333333337</v>
      </c>
      <c r="D75" s="96">
        <f t="shared" si="11"/>
        <v>6</v>
      </c>
      <c r="E75" s="309">
        <v>0</v>
      </c>
      <c r="F75" s="309">
        <v>30</v>
      </c>
      <c r="G75" s="309">
        <v>0</v>
      </c>
      <c r="H75" s="309">
        <v>12</v>
      </c>
      <c r="I75" s="322">
        <f t="shared" si="12"/>
        <v>318</v>
      </c>
      <c r="J75" s="311"/>
      <c r="K75" s="97">
        <f t="shared" si="13"/>
        <v>1</v>
      </c>
      <c r="L75" s="98">
        <f t="shared" ref="L75:L141" si="14">I75/60</f>
        <v>5.3</v>
      </c>
      <c r="M75" s="312"/>
      <c r="N75" s="99"/>
    </row>
    <row r="76" spans="1:14" ht="16.5" customHeight="1" x14ac:dyDescent="0.25">
      <c r="A76" s="100">
        <v>43438</v>
      </c>
      <c r="B76" s="288">
        <v>0.33333333333333331</v>
      </c>
      <c r="C76" s="288">
        <v>0.58333333333333337</v>
      </c>
      <c r="D76" s="101">
        <f t="shared" si="11"/>
        <v>6</v>
      </c>
      <c r="E76" s="289">
        <v>0</v>
      </c>
      <c r="F76" s="289">
        <v>30</v>
      </c>
      <c r="G76" s="289">
        <v>0</v>
      </c>
      <c r="H76" s="289">
        <v>12</v>
      </c>
      <c r="I76" s="220">
        <f t="shared" si="12"/>
        <v>318</v>
      </c>
      <c r="J76" s="291"/>
      <c r="K76" s="102">
        <f t="shared" si="13"/>
        <v>1</v>
      </c>
      <c r="L76" s="103">
        <f t="shared" si="14"/>
        <v>5.3</v>
      </c>
      <c r="M76" s="292"/>
      <c r="N76" s="104"/>
    </row>
    <row r="77" spans="1:14" ht="16.5" customHeight="1" x14ac:dyDescent="0.25">
      <c r="A77" s="100">
        <v>43439</v>
      </c>
      <c r="B77" s="288">
        <v>0.33333333333333331</v>
      </c>
      <c r="C77" s="288">
        <v>0.58333333333333337</v>
      </c>
      <c r="D77" s="101">
        <f t="shared" si="11"/>
        <v>6</v>
      </c>
      <c r="E77" s="289">
        <v>0</v>
      </c>
      <c r="F77" s="289">
        <v>30</v>
      </c>
      <c r="G77" s="289">
        <v>0</v>
      </c>
      <c r="H77" s="289">
        <v>12</v>
      </c>
      <c r="I77" s="220">
        <f t="shared" si="12"/>
        <v>318</v>
      </c>
      <c r="J77" s="291"/>
      <c r="K77" s="102">
        <f t="shared" si="13"/>
        <v>1</v>
      </c>
      <c r="L77" s="103">
        <f t="shared" si="14"/>
        <v>5.3</v>
      </c>
      <c r="M77" s="292"/>
      <c r="N77" s="104"/>
    </row>
    <row r="78" spans="1:14" ht="16.5" customHeight="1" x14ac:dyDescent="0.25">
      <c r="A78" s="100">
        <v>43440</v>
      </c>
      <c r="B78" s="288">
        <v>0.33333333333333331</v>
      </c>
      <c r="C78" s="288">
        <v>0.58333333333333337</v>
      </c>
      <c r="D78" s="101">
        <f t="shared" si="11"/>
        <v>6</v>
      </c>
      <c r="E78" s="289">
        <v>0</v>
      </c>
      <c r="F78" s="289">
        <v>30</v>
      </c>
      <c r="G78" s="289">
        <v>0</v>
      </c>
      <c r="H78" s="289">
        <v>12</v>
      </c>
      <c r="I78" s="220">
        <f t="shared" si="12"/>
        <v>318</v>
      </c>
      <c r="J78" s="291"/>
      <c r="K78" s="102">
        <f t="shared" si="13"/>
        <v>1</v>
      </c>
      <c r="L78" s="103">
        <f t="shared" si="14"/>
        <v>5.3</v>
      </c>
      <c r="M78" s="292"/>
      <c r="N78" s="104"/>
    </row>
    <row r="79" spans="1:14" ht="16.5" customHeight="1" thickBot="1" x14ac:dyDescent="0.3">
      <c r="A79" s="105">
        <v>43441</v>
      </c>
      <c r="B79" s="293">
        <v>0.33333333333333331</v>
      </c>
      <c r="C79" s="293">
        <v>0.58333333333333337</v>
      </c>
      <c r="D79" s="106">
        <f t="shared" si="11"/>
        <v>6</v>
      </c>
      <c r="E79" s="294">
        <v>0</v>
      </c>
      <c r="F79" s="294">
        <v>30</v>
      </c>
      <c r="G79" s="294">
        <v>0</v>
      </c>
      <c r="H79" s="294">
        <v>12</v>
      </c>
      <c r="I79" s="323">
        <f t="shared" si="12"/>
        <v>318</v>
      </c>
      <c r="J79" s="296"/>
      <c r="K79" s="107">
        <f t="shared" si="13"/>
        <v>1</v>
      </c>
      <c r="L79" s="108">
        <f t="shared" si="14"/>
        <v>5.3</v>
      </c>
      <c r="M79" s="297"/>
      <c r="N79" s="109"/>
    </row>
    <row r="80" spans="1:14" ht="15" x14ac:dyDescent="0.25">
      <c r="A80" s="110">
        <v>43444</v>
      </c>
      <c r="B80" s="306">
        <v>0.33333333333333331</v>
      </c>
      <c r="C80" s="306">
        <v>0.58333333333333337</v>
      </c>
      <c r="D80" s="96">
        <f t="shared" si="11"/>
        <v>6</v>
      </c>
      <c r="E80" s="309">
        <v>0</v>
      </c>
      <c r="F80" s="309">
        <v>30</v>
      </c>
      <c r="G80" s="309">
        <v>0</v>
      </c>
      <c r="H80" s="309">
        <v>12</v>
      </c>
      <c r="I80" s="322">
        <f t="shared" si="12"/>
        <v>318</v>
      </c>
      <c r="J80" s="311" t="s">
        <v>54</v>
      </c>
      <c r="K80" s="111">
        <f t="shared" si="13"/>
        <v>1</v>
      </c>
      <c r="L80" s="112">
        <f t="shared" si="14"/>
        <v>5.3</v>
      </c>
      <c r="M80" s="312"/>
      <c r="N80" s="113"/>
    </row>
    <row r="81" spans="1:14" ht="16.5" customHeight="1" x14ac:dyDescent="0.25">
      <c r="A81" s="100">
        <v>43445</v>
      </c>
      <c r="B81" s="288">
        <v>0.33333333333333331</v>
      </c>
      <c r="C81" s="288">
        <v>0.58333333333333337</v>
      </c>
      <c r="D81" s="101">
        <f t="shared" si="11"/>
        <v>6</v>
      </c>
      <c r="E81" s="289">
        <v>0</v>
      </c>
      <c r="F81" s="289">
        <v>30</v>
      </c>
      <c r="G81" s="289">
        <v>0</v>
      </c>
      <c r="H81" s="289">
        <v>12</v>
      </c>
      <c r="I81" s="220">
        <f t="shared" si="12"/>
        <v>318</v>
      </c>
      <c r="J81" s="291"/>
      <c r="K81" s="102">
        <f t="shared" si="13"/>
        <v>1</v>
      </c>
      <c r="L81" s="103">
        <f t="shared" si="14"/>
        <v>5.3</v>
      </c>
      <c r="M81" s="292"/>
      <c r="N81" s="104"/>
    </row>
    <row r="82" spans="1:14" ht="16.5" customHeight="1" x14ac:dyDescent="0.25">
      <c r="A82" s="100">
        <v>43446</v>
      </c>
      <c r="B82" s="288">
        <v>0.33333333333333331</v>
      </c>
      <c r="C82" s="288">
        <v>0.58333333333333337</v>
      </c>
      <c r="D82" s="101">
        <f t="shared" si="11"/>
        <v>6</v>
      </c>
      <c r="E82" s="289">
        <v>0</v>
      </c>
      <c r="F82" s="289">
        <v>30</v>
      </c>
      <c r="G82" s="289">
        <v>0</v>
      </c>
      <c r="H82" s="289">
        <v>12</v>
      </c>
      <c r="I82" s="220">
        <f t="shared" si="12"/>
        <v>318</v>
      </c>
      <c r="J82" s="291"/>
      <c r="K82" s="102">
        <f t="shared" si="13"/>
        <v>1</v>
      </c>
      <c r="L82" s="103">
        <f t="shared" si="14"/>
        <v>5.3</v>
      </c>
      <c r="M82" s="292"/>
      <c r="N82" s="104"/>
    </row>
    <row r="83" spans="1:14" ht="16.5" customHeight="1" x14ac:dyDescent="0.25">
      <c r="A83" s="100">
        <v>43447</v>
      </c>
      <c r="B83" s="288">
        <v>0.33333333333333331</v>
      </c>
      <c r="C83" s="288">
        <v>0.58333333333333337</v>
      </c>
      <c r="D83" s="101">
        <f t="shared" si="11"/>
        <v>6</v>
      </c>
      <c r="E83" s="289">
        <v>0</v>
      </c>
      <c r="F83" s="289">
        <v>30</v>
      </c>
      <c r="G83" s="289">
        <v>0</v>
      </c>
      <c r="H83" s="289">
        <v>12</v>
      </c>
      <c r="I83" s="220">
        <f t="shared" si="12"/>
        <v>318</v>
      </c>
      <c r="J83" s="291"/>
      <c r="K83" s="102">
        <f t="shared" si="13"/>
        <v>1</v>
      </c>
      <c r="L83" s="103">
        <f t="shared" si="14"/>
        <v>5.3</v>
      </c>
      <c r="M83" s="292"/>
      <c r="N83" s="104"/>
    </row>
    <row r="84" spans="1:14" ht="16.5" customHeight="1" thickBot="1" x14ac:dyDescent="0.3">
      <c r="A84" s="105">
        <v>43448</v>
      </c>
      <c r="B84" s="293">
        <v>0.33333333333333331</v>
      </c>
      <c r="C84" s="293">
        <v>0.58333333333333337</v>
      </c>
      <c r="D84" s="106">
        <f t="shared" si="11"/>
        <v>6</v>
      </c>
      <c r="E84" s="294">
        <v>0</v>
      </c>
      <c r="F84" s="294">
        <v>30</v>
      </c>
      <c r="G84" s="294">
        <v>0</v>
      </c>
      <c r="H84" s="294">
        <v>12</v>
      </c>
      <c r="I84" s="323">
        <f t="shared" si="12"/>
        <v>318</v>
      </c>
      <c r="J84" s="296"/>
      <c r="K84" s="107">
        <f t="shared" si="13"/>
        <v>1</v>
      </c>
      <c r="L84" s="108">
        <f t="shared" si="14"/>
        <v>5.3</v>
      </c>
      <c r="M84" s="297"/>
      <c r="N84" s="109"/>
    </row>
    <row r="85" spans="1:14" ht="15" x14ac:dyDescent="0.25">
      <c r="A85" s="110">
        <v>43451</v>
      </c>
      <c r="B85" s="306">
        <v>0.33333333333333331</v>
      </c>
      <c r="C85" s="306">
        <v>0.58333333333333337</v>
      </c>
      <c r="D85" s="96">
        <f t="shared" si="11"/>
        <v>6</v>
      </c>
      <c r="E85" s="309">
        <v>0</v>
      </c>
      <c r="F85" s="309">
        <v>30</v>
      </c>
      <c r="G85" s="309">
        <v>0</v>
      </c>
      <c r="H85" s="309">
        <v>12</v>
      </c>
      <c r="I85" s="322">
        <f t="shared" si="12"/>
        <v>318</v>
      </c>
      <c r="J85" s="311" t="s">
        <v>54</v>
      </c>
      <c r="K85" s="111">
        <f t="shared" si="13"/>
        <v>1</v>
      </c>
      <c r="L85" s="112">
        <f t="shared" si="14"/>
        <v>5.3</v>
      </c>
      <c r="M85" s="312"/>
      <c r="N85" s="113"/>
    </row>
    <row r="86" spans="1:14" ht="16.5" customHeight="1" x14ac:dyDescent="0.25">
      <c r="A86" s="100">
        <v>43452</v>
      </c>
      <c r="B86" s="288">
        <v>0.33333333333333331</v>
      </c>
      <c r="C86" s="288">
        <v>0.58333333333333337</v>
      </c>
      <c r="D86" s="101">
        <f t="shared" si="11"/>
        <v>6</v>
      </c>
      <c r="E86" s="289">
        <v>0</v>
      </c>
      <c r="F86" s="289">
        <v>30</v>
      </c>
      <c r="G86" s="289">
        <v>0</v>
      </c>
      <c r="H86" s="289">
        <v>12</v>
      </c>
      <c r="I86" s="220">
        <f t="shared" si="12"/>
        <v>318</v>
      </c>
      <c r="J86" s="291"/>
      <c r="K86" s="102">
        <f t="shared" si="13"/>
        <v>1</v>
      </c>
      <c r="L86" s="103">
        <f t="shared" si="14"/>
        <v>5.3</v>
      </c>
      <c r="M86" s="292"/>
      <c r="N86" s="104"/>
    </row>
    <row r="87" spans="1:14" ht="16.5" customHeight="1" x14ac:dyDescent="0.25">
      <c r="A87" s="100">
        <v>43453</v>
      </c>
      <c r="B87" s="288">
        <v>0.33333333333333331</v>
      </c>
      <c r="C87" s="288">
        <v>0.58333333333333337</v>
      </c>
      <c r="D87" s="101">
        <f t="shared" si="11"/>
        <v>6</v>
      </c>
      <c r="E87" s="289">
        <v>0</v>
      </c>
      <c r="F87" s="289">
        <v>30</v>
      </c>
      <c r="G87" s="289">
        <v>0</v>
      </c>
      <c r="H87" s="289">
        <v>12</v>
      </c>
      <c r="I87" s="220">
        <f t="shared" si="12"/>
        <v>318</v>
      </c>
      <c r="J87" s="291"/>
      <c r="K87" s="102">
        <f t="shared" si="13"/>
        <v>1</v>
      </c>
      <c r="L87" s="103">
        <f t="shared" si="14"/>
        <v>5.3</v>
      </c>
      <c r="M87" s="292"/>
      <c r="N87" s="104"/>
    </row>
    <row r="88" spans="1:14" ht="16.5" customHeight="1" x14ac:dyDescent="0.25">
      <c r="A88" s="100">
        <v>43454</v>
      </c>
      <c r="B88" s="288">
        <v>0.33333333333333331</v>
      </c>
      <c r="C88" s="288">
        <v>0.58333333333333337</v>
      </c>
      <c r="D88" s="101">
        <f t="shared" si="11"/>
        <v>6</v>
      </c>
      <c r="E88" s="289">
        <v>0</v>
      </c>
      <c r="F88" s="289">
        <v>30</v>
      </c>
      <c r="G88" s="289">
        <v>0</v>
      </c>
      <c r="H88" s="289">
        <v>12</v>
      </c>
      <c r="I88" s="220">
        <f t="shared" si="12"/>
        <v>318</v>
      </c>
      <c r="J88" s="291"/>
      <c r="K88" s="102">
        <f t="shared" si="13"/>
        <v>1</v>
      </c>
      <c r="L88" s="103">
        <f t="shared" si="14"/>
        <v>5.3</v>
      </c>
      <c r="M88" s="292"/>
      <c r="N88" s="104"/>
    </row>
    <row r="89" spans="1:14" ht="16.5" customHeight="1" thickBot="1" x14ac:dyDescent="0.3">
      <c r="A89" s="105">
        <v>43455</v>
      </c>
      <c r="B89" s="293">
        <v>0.33333333333333331</v>
      </c>
      <c r="C89" s="293">
        <v>0.58333333333333337</v>
      </c>
      <c r="D89" s="106">
        <f t="shared" si="11"/>
        <v>6</v>
      </c>
      <c r="E89" s="294">
        <v>0</v>
      </c>
      <c r="F89" s="294">
        <v>30</v>
      </c>
      <c r="G89" s="294">
        <v>0</v>
      </c>
      <c r="H89" s="294">
        <v>12</v>
      </c>
      <c r="I89" s="323">
        <f t="shared" si="12"/>
        <v>318</v>
      </c>
      <c r="J89" s="296"/>
      <c r="K89" s="107">
        <f t="shared" si="13"/>
        <v>1</v>
      </c>
      <c r="L89" s="108">
        <f t="shared" si="14"/>
        <v>5.3</v>
      </c>
      <c r="M89" s="297"/>
      <c r="N89" s="109"/>
    </row>
    <row r="90" spans="1:14" ht="16.5" customHeight="1" x14ac:dyDescent="0.25">
      <c r="A90" s="324">
        <v>43458</v>
      </c>
      <c r="B90" s="249" t="s">
        <v>11</v>
      </c>
      <c r="C90" s="250"/>
      <c r="D90" s="251"/>
      <c r="E90" s="252"/>
      <c r="F90" s="252"/>
      <c r="G90" s="252"/>
      <c r="H90" s="252"/>
      <c r="I90" s="253"/>
      <c r="J90" s="325" t="s">
        <v>45</v>
      </c>
      <c r="K90" s="111">
        <f t="shared" si="13"/>
        <v>0</v>
      </c>
      <c r="L90" s="112">
        <f t="shared" si="14"/>
        <v>0</v>
      </c>
      <c r="M90" s="326"/>
      <c r="N90" s="254"/>
    </row>
    <row r="91" spans="1:14" s="204" customFormat="1" ht="16.5" customHeight="1" x14ac:dyDescent="0.25">
      <c r="A91" s="255">
        <v>43459</v>
      </c>
      <c r="B91" s="114" t="s">
        <v>11</v>
      </c>
      <c r="C91" s="115"/>
      <c r="D91" s="116"/>
      <c r="E91" s="225"/>
      <c r="F91" s="225"/>
      <c r="G91" s="225"/>
      <c r="H91" s="225"/>
      <c r="I91" s="230"/>
      <c r="J91" s="212" t="s">
        <v>57</v>
      </c>
      <c r="K91" s="102">
        <f t="shared" si="13"/>
        <v>0</v>
      </c>
      <c r="L91" s="103">
        <f t="shared" si="14"/>
        <v>0</v>
      </c>
      <c r="M91" s="217"/>
      <c r="N91" s="256"/>
    </row>
    <row r="92" spans="1:14" ht="16.5" customHeight="1" x14ac:dyDescent="0.25">
      <c r="A92" s="255">
        <v>43460</v>
      </c>
      <c r="B92" s="114" t="s">
        <v>11</v>
      </c>
      <c r="C92" s="115"/>
      <c r="D92" s="116"/>
      <c r="E92" s="225"/>
      <c r="F92" s="225"/>
      <c r="G92" s="225"/>
      <c r="H92" s="225"/>
      <c r="I92" s="230"/>
      <c r="J92" s="212" t="s">
        <v>45</v>
      </c>
      <c r="K92" s="102">
        <f t="shared" si="13"/>
        <v>0</v>
      </c>
      <c r="L92" s="103">
        <f t="shared" si="14"/>
        <v>0</v>
      </c>
      <c r="M92" s="315"/>
      <c r="N92" s="256"/>
    </row>
    <row r="93" spans="1:14" ht="16.5" customHeight="1" x14ac:dyDescent="0.25">
      <c r="A93" s="255">
        <v>43461</v>
      </c>
      <c r="B93" s="114" t="s">
        <v>11</v>
      </c>
      <c r="C93" s="115"/>
      <c r="D93" s="116"/>
      <c r="E93" s="225"/>
      <c r="F93" s="225"/>
      <c r="G93" s="225"/>
      <c r="H93" s="225"/>
      <c r="I93" s="230"/>
      <c r="J93" s="212" t="s">
        <v>45</v>
      </c>
      <c r="K93" s="102">
        <f t="shared" si="13"/>
        <v>0</v>
      </c>
      <c r="L93" s="103">
        <f t="shared" si="14"/>
        <v>0</v>
      </c>
      <c r="M93" s="315"/>
      <c r="N93" s="256"/>
    </row>
    <row r="94" spans="1:14" ht="16.5" customHeight="1" thickBot="1" x14ac:dyDescent="0.3">
      <c r="A94" s="327">
        <v>43462</v>
      </c>
      <c r="B94" s="257" t="s">
        <v>11</v>
      </c>
      <c r="C94" s="258"/>
      <c r="D94" s="259"/>
      <c r="E94" s="260"/>
      <c r="F94" s="260"/>
      <c r="G94" s="260"/>
      <c r="H94" s="260"/>
      <c r="I94" s="261"/>
      <c r="J94" s="264" t="s">
        <v>45</v>
      </c>
      <c r="K94" s="107">
        <f t="shared" si="13"/>
        <v>0</v>
      </c>
      <c r="L94" s="108">
        <f t="shared" si="14"/>
        <v>0</v>
      </c>
      <c r="M94" s="328"/>
      <c r="N94" s="262"/>
    </row>
    <row r="95" spans="1:14" ht="16.5" customHeight="1" x14ac:dyDescent="0.25">
      <c r="A95" s="95">
        <v>43465</v>
      </c>
      <c r="B95" s="244" t="s">
        <v>11</v>
      </c>
      <c r="C95" s="245"/>
      <c r="D95" s="246"/>
      <c r="E95" s="247"/>
      <c r="F95" s="247"/>
      <c r="G95" s="247"/>
      <c r="H95" s="247"/>
      <c r="I95" s="248"/>
      <c r="J95" s="263" t="s">
        <v>45</v>
      </c>
      <c r="K95" s="97">
        <f t="shared" si="13"/>
        <v>0</v>
      </c>
      <c r="L95" s="98">
        <f t="shared" si="14"/>
        <v>0</v>
      </c>
      <c r="M95" s="329"/>
      <c r="N95" s="99"/>
    </row>
    <row r="96" spans="1:14" s="204" customFormat="1" ht="16.5" customHeight="1" x14ac:dyDescent="0.25">
      <c r="A96" s="117">
        <v>43466</v>
      </c>
      <c r="B96" s="118" t="s">
        <v>11</v>
      </c>
      <c r="C96" s="119"/>
      <c r="D96" s="120"/>
      <c r="E96" s="226"/>
      <c r="F96" s="226"/>
      <c r="G96" s="226"/>
      <c r="H96" s="226"/>
      <c r="I96" s="231"/>
      <c r="J96" s="213" t="s">
        <v>63</v>
      </c>
      <c r="K96" s="121">
        <f t="shared" si="13"/>
        <v>0</v>
      </c>
      <c r="L96" s="122">
        <f t="shared" si="14"/>
        <v>0</v>
      </c>
      <c r="M96" s="218"/>
      <c r="N96" s="123"/>
    </row>
    <row r="97" spans="1:14" ht="16.5" customHeight="1" x14ac:dyDescent="0.25">
      <c r="A97" s="117">
        <v>43467</v>
      </c>
      <c r="B97" s="118" t="s">
        <v>11</v>
      </c>
      <c r="C97" s="119"/>
      <c r="D97" s="120"/>
      <c r="E97" s="226"/>
      <c r="F97" s="226"/>
      <c r="G97" s="226"/>
      <c r="H97" s="226"/>
      <c r="I97" s="231"/>
      <c r="J97" s="213" t="s">
        <v>45</v>
      </c>
      <c r="K97" s="121">
        <f t="shared" si="13"/>
        <v>0</v>
      </c>
      <c r="L97" s="122">
        <f t="shared" si="14"/>
        <v>0</v>
      </c>
      <c r="M97" s="315"/>
      <c r="N97" s="123"/>
    </row>
    <row r="98" spans="1:14" ht="16.5" customHeight="1" x14ac:dyDescent="0.25">
      <c r="A98" s="117">
        <v>43468</v>
      </c>
      <c r="B98" s="288">
        <v>0.33333333333333331</v>
      </c>
      <c r="C98" s="288">
        <v>0.58333333333333337</v>
      </c>
      <c r="D98" s="124">
        <f t="shared" ref="D98:D112" si="15">MAX((INT((C98-B98)*1440)/60),0)</f>
        <v>6</v>
      </c>
      <c r="E98" s="289">
        <v>0</v>
      </c>
      <c r="F98" s="289">
        <v>30</v>
      </c>
      <c r="G98" s="289">
        <v>0</v>
      </c>
      <c r="H98" s="289">
        <v>12</v>
      </c>
      <c r="I98" s="330">
        <f t="shared" ref="I98:I112" si="16">MAX((D98*60)-H98-F98-E98-G98,0)</f>
        <v>318</v>
      </c>
      <c r="J98" s="291"/>
      <c r="K98" s="121">
        <f t="shared" si="13"/>
        <v>1</v>
      </c>
      <c r="L98" s="122">
        <f t="shared" si="14"/>
        <v>5.3</v>
      </c>
      <c r="M98" s="292"/>
      <c r="N98" s="123"/>
    </row>
    <row r="99" spans="1:14" ht="16.5" customHeight="1" thickBot="1" x14ac:dyDescent="0.3">
      <c r="A99" s="125">
        <v>43469</v>
      </c>
      <c r="B99" s="293">
        <v>0.33333333333333331</v>
      </c>
      <c r="C99" s="293">
        <v>0.58333333333333337</v>
      </c>
      <c r="D99" s="126">
        <f t="shared" si="15"/>
        <v>6</v>
      </c>
      <c r="E99" s="294">
        <v>0</v>
      </c>
      <c r="F99" s="294">
        <v>30</v>
      </c>
      <c r="G99" s="294">
        <v>0</v>
      </c>
      <c r="H99" s="294">
        <v>12</v>
      </c>
      <c r="I99" s="331">
        <f t="shared" si="16"/>
        <v>318</v>
      </c>
      <c r="J99" s="296"/>
      <c r="K99" s="127">
        <f t="shared" si="13"/>
        <v>1</v>
      </c>
      <c r="L99" s="128">
        <f t="shared" si="14"/>
        <v>5.3</v>
      </c>
      <c r="M99" s="297"/>
      <c r="N99" s="129"/>
    </row>
    <row r="100" spans="1:14" ht="16.5" customHeight="1" x14ac:dyDescent="0.25">
      <c r="A100" s="130">
        <v>43472</v>
      </c>
      <c r="B100" s="288">
        <v>0.33333333333333331</v>
      </c>
      <c r="C100" s="288">
        <v>0.58333333333333337</v>
      </c>
      <c r="D100" s="134">
        <f t="shared" si="15"/>
        <v>6</v>
      </c>
      <c r="E100" s="289">
        <v>0</v>
      </c>
      <c r="F100" s="289">
        <v>30</v>
      </c>
      <c r="G100" s="289">
        <v>0</v>
      </c>
      <c r="H100" s="289">
        <v>12</v>
      </c>
      <c r="I100" s="332">
        <f t="shared" si="16"/>
        <v>318</v>
      </c>
      <c r="J100" s="291"/>
      <c r="K100" s="131">
        <f t="shared" si="13"/>
        <v>1</v>
      </c>
      <c r="L100" s="132">
        <f t="shared" si="14"/>
        <v>5.3</v>
      </c>
      <c r="M100" s="292"/>
      <c r="N100" s="133"/>
    </row>
    <row r="101" spans="1:14" ht="16.5" customHeight="1" x14ac:dyDescent="0.25">
      <c r="A101" s="117">
        <v>43473</v>
      </c>
      <c r="B101" s="288">
        <v>0.33333333333333331</v>
      </c>
      <c r="C101" s="288">
        <v>0.58333333333333337</v>
      </c>
      <c r="D101" s="134">
        <f t="shared" si="15"/>
        <v>6</v>
      </c>
      <c r="E101" s="289">
        <v>0</v>
      </c>
      <c r="F101" s="289">
        <v>30</v>
      </c>
      <c r="G101" s="289">
        <v>0</v>
      </c>
      <c r="H101" s="289">
        <v>12</v>
      </c>
      <c r="I101" s="332">
        <f t="shared" si="16"/>
        <v>318</v>
      </c>
      <c r="J101" s="291"/>
      <c r="K101" s="121">
        <f t="shared" si="13"/>
        <v>1</v>
      </c>
      <c r="L101" s="122">
        <f t="shared" si="14"/>
        <v>5.3</v>
      </c>
      <c r="M101" s="292"/>
      <c r="N101" s="123"/>
    </row>
    <row r="102" spans="1:14" ht="16.5" customHeight="1" x14ac:dyDescent="0.25">
      <c r="A102" s="117">
        <v>43474</v>
      </c>
      <c r="B102" s="288">
        <v>0.33333333333333331</v>
      </c>
      <c r="C102" s="288">
        <v>0.58333333333333337</v>
      </c>
      <c r="D102" s="134">
        <f t="shared" si="15"/>
        <v>6</v>
      </c>
      <c r="E102" s="289">
        <v>0</v>
      </c>
      <c r="F102" s="289">
        <v>30</v>
      </c>
      <c r="G102" s="289">
        <v>0</v>
      </c>
      <c r="H102" s="289">
        <v>12</v>
      </c>
      <c r="I102" s="332">
        <f t="shared" si="16"/>
        <v>318</v>
      </c>
      <c r="J102" s="291"/>
      <c r="K102" s="121">
        <f t="shared" si="13"/>
        <v>1</v>
      </c>
      <c r="L102" s="122">
        <f t="shared" si="14"/>
        <v>5.3</v>
      </c>
      <c r="M102" s="292"/>
      <c r="N102" s="123"/>
    </row>
    <row r="103" spans="1:14" ht="16.5" customHeight="1" x14ac:dyDescent="0.25">
      <c r="A103" s="117">
        <v>43475</v>
      </c>
      <c r="B103" s="288">
        <v>0.33333333333333331</v>
      </c>
      <c r="C103" s="288">
        <v>0.58333333333333337</v>
      </c>
      <c r="D103" s="124">
        <f t="shared" si="15"/>
        <v>6</v>
      </c>
      <c r="E103" s="289">
        <v>0</v>
      </c>
      <c r="F103" s="289">
        <v>30</v>
      </c>
      <c r="G103" s="289">
        <v>0</v>
      </c>
      <c r="H103" s="289">
        <v>12</v>
      </c>
      <c r="I103" s="330">
        <f t="shared" si="16"/>
        <v>318</v>
      </c>
      <c r="J103" s="291"/>
      <c r="K103" s="121">
        <f t="shared" si="13"/>
        <v>1</v>
      </c>
      <c r="L103" s="122">
        <f t="shared" si="14"/>
        <v>5.3</v>
      </c>
      <c r="M103" s="292"/>
      <c r="N103" s="123"/>
    </row>
    <row r="104" spans="1:14" ht="16.5" customHeight="1" thickBot="1" x14ac:dyDescent="0.3">
      <c r="A104" s="125">
        <v>43476</v>
      </c>
      <c r="B104" s="293">
        <v>0.33333333333333331</v>
      </c>
      <c r="C104" s="293">
        <v>0.58333333333333337</v>
      </c>
      <c r="D104" s="126">
        <f t="shared" si="15"/>
        <v>6</v>
      </c>
      <c r="E104" s="294">
        <v>0</v>
      </c>
      <c r="F104" s="294">
        <v>30</v>
      </c>
      <c r="G104" s="294">
        <v>0</v>
      </c>
      <c r="H104" s="294">
        <v>12</v>
      </c>
      <c r="I104" s="331">
        <f t="shared" si="16"/>
        <v>318</v>
      </c>
      <c r="J104" s="296"/>
      <c r="K104" s="127">
        <f t="shared" si="13"/>
        <v>1</v>
      </c>
      <c r="L104" s="128">
        <f t="shared" si="14"/>
        <v>5.3</v>
      </c>
      <c r="M104" s="297"/>
      <c r="N104" s="129"/>
    </row>
    <row r="105" spans="1:14" ht="16.5" customHeight="1" x14ac:dyDescent="0.25">
      <c r="A105" s="130">
        <v>43479</v>
      </c>
      <c r="B105" s="288">
        <v>0.33333333333333331</v>
      </c>
      <c r="C105" s="288">
        <v>0.58333333333333337</v>
      </c>
      <c r="D105" s="134">
        <f t="shared" si="15"/>
        <v>6</v>
      </c>
      <c r="E105" s="289">
        <v>0</v>
      </c>
      <c r="F105" s="289">
        <v>30</v>
      </c>
      <c r="G105" s="289">
        <v>0</v>
      </c>
      <c r="H105" s="289">
        <v>12</v>
      </c>
      <c r="I105" s="332">
        <f t="shared" si="16"/>
        <v>318</v>
      </c>
      <c r="J105" s="291"/>
      <c r="K105" s="131">
        <f t="shared" si="13"/>
        <v>1</v>
      </c>
      <c r="L105" s="132">
        <f t="shared" si="14"/>
        <v>5.3</v>
      </c>
      <c r="M105" s="292"/>
      <c r="N105" s="133"/>
    </row>
    <row r="106" spans="1:14" ht="16.5" customHeight="1" x14ac:dyDescent="0.25">
      <c r="A106" s="117">
        <v>43480</v>
      </c>
      <c r="B106" s="288">
        <v>0.33333333333333331</v>
      </c>
      <c r="C106" s="288">
        <v>0.58333333333333337</v>
      </c>
      <c r="D106" s="134">
        <f t="shared" si="15"/>
        <v>6</v>
      </c>
      <c r="E106" s="289">
        <v>0</v>
      </c>
      <c r="F106" s="289">
        <v>30</v>
      </c>
      <c r="G106" s="289">
        <v>0</v>
      </c>
      <c r="H106" s="289">
        <v>12</v>
      </c>
      <c r="I106" s="332">
        <f t="shared" si="16"/>
        <v>318</v>
      </c>
      <c r="J106" s="291"/>
      <c r="K106" s="121">
        <f t="shared" si="13"/>
        <v>1</v>
      </c>
      <c r="L106" s="122">
        <f t="shared" si="14"/>
        <v>5.3</v>
      </c>
      <c r="M106" s="292"/>
      <c r="N106" s="123"/>
    </row>
    <row r="107" spans="1:14" ht="16.5" customHeight="1" x14ac:dyDescent="0.25">
      <c r="A107" s="117">
        <v>43481</v>
      </c>
      <c r="B107" s="288">
        <v>0.33333333333333331</v>
      </c>
      <c r="C107" s="288">
        <v>0.58333333333333337</v>
      </c>
      <c r="D107" s="134">
        <f t="shared" si="15"/>
        <v>6</v>
      </c>
      <c r="E107" s="289">
        <v>0</v>
      </c>
      <c r="F107" s="289">
        <v>30</v>
      </c>
      <c r="G107" s="289">
        <v>0</v>
      </c>
      <c r="H107" s="289">
        <v>12</v>
      </c>
      <c r="I107" s="332">
        <f t="shared" si="16"/>
        <v>318</v>
      </c>
      <c r="J107" s="291"/>
      <c r="K107" s="121">
        <f t="shared" si="13"/>
        <v>1</v>
      </c>
      <c r="L107" s="122">
        <f t="shared" si="14"/>
        <v>5.3</v>
      </c>
      <c r="M107" s="292"/>
      <c r="N107" s="123"/>
    </row>
    <row r="108" spans="1:14" ht="16.5" customHeight="1" x14ac:dyDescent="0.25">
      <c r="A108" s="117">
        <v>43482</v>
      </c>
      <c r="B108" s="288">
        <v>0.33333333333333331</v>
      </c>
      <c r="C108" s="288">
        <v>0.58333333333333337</v>
      </c>
      <c r="D108" s="124">
        <f t="shared" si="15"/>
        <v>6</v>
      </c>
      <c r="E108" s="289">
        <v>0</v>
      </c>
      <c r="F108" s="289">
        <v>30</v>
      </c>
      <c r="G108" s="289">
        <v>0</v>
      </c>
      <c r="H108" s="289">
        <v>12</v>
      </c>
      <c r="I108" s="330">
        <f t="shared" si="16"/>
        <v>318</v>
      </c>
      <c r="J108" s="291"/>
      <c r="K108" s="121">
        <f t="shared" si="13"/>
        <v>1</v>
      </c>
      <c r="L108" s="122">
        <f t="shared" si="14"/>
        <v>5.3</v>
      </c>
      <c r="M108" s="292"/>
      <c r="N108" s="123"/>
    </row>
    <row r="109" spans="1:14" ht="16.5" customHeight="1" thickBot="1" x14ac:dyDescent="0.3">
      <c r="A109" s="125">
        <v>43483</v>
      </c>
      <c r="B109" s="293">
        <v>0.33333333333333331</v>
      </c>
      <c r="C109" s="293">
        <v>0.58333333333333337</v>
      </c>
      <c r="D109" s="126">
        <f t="shared" si="15"/>
        <v>6</v>
      </c>
      <c r="E109" s="294">
        <v>0</v>
      </c>
      <c r="F109" s="294">
        <v>30</v>
      </c>
      <c r="G109" s="294">
        <v>0</v>
      </c>
      <c r="H109" s="294">
        <v>12</v>
      </c>
      <c r="I109" s="331">
        <f t="shared" si="16"/>
        <v>318</v>
      </c>
      <c r="J109" s="296"/>
      <c r="K109" s="127">
        <f t="shared" si="13"/>
        <v>1</v>
      </c>
      <c r="L109" s="128">
        <f t="shared" si="14"/>
        <v>5.3</v>
      </c>
      <c r="M109" s="297"/>
      <c r="N109" s="129"/>
    </row>
    <row r="110" spans="1:14" s="204" customFormat="1" ht="16.5" customHeight="1" x14ac:dyDescent="0.25">
      <c r="A110" s="130">
        <v>43486</v>
      </c>
      <c r="B110" s="118" t="s">
        <v>11</v>
      </c>
      <c r="C110" s="119"/>
      <c r="D110" s="120"/>
      <c r="E110" s="226"/>
      <c r="F110" s="226"/>
      <c r="G110" s="226"/>
      <c r="H110" s="226"/>
      <c r="I110" s="231"/>
      <c r="J110" s="213" t="s">
        <v>64</v>
      </c>
      <c r="K110" s="131">
        <f t="shared" si="13"/>
        <v>0</v>
      </c>
      <c r="L110" s="132">
        <f t="shared" si="14"/>
        <v>0</v>
      </c>
      <c r="M110" s="218"/>
      <c r="N110" s="133"/>
    </row>
    <row r="111" spans="1:14" ht="16.5" customHeight="1" x14ac:dyDescent="0.25">
      <c r="A111" s="117">
        <v>43487</v>
      </c>
      <c r="B111" s="288">
        <v>0.33333333333333331</v>
      </c>
      <c r="C111" s="288">
        <v>0.58333333333333337</v>
      </c>
      <c r="D111" s="134">
        <f t="shared" si="15"/>
        <v>6</v>
      </c>
      <c r="E111" s="289">
        <v>0</v>
      </c>
      <c r="F111" s="289">
        <v>0</v>
      </c>
      <c r="G111" s="289">
        <v>0</v>
      </c>
      <c r="H111" s="289">
        <v>0</v>
      </c>
      <c r="I111" s="332">
        <f t="shared" si="16"/>
        <v>360</v>
      </c>
      <c r="J111" s="291" t="s">
        <v>9</v>
      </c>
      <c r="K111" s="121">
        <f t="shared" si="13"/>
        <v>1</v>
      </c>
      <c r="L111" s="122">
        <f t="shared" si="14"/>
        <v>6</v>
      </c>
      <c r="M111" s="292"/>
      <c r="N111" s="133" t="s">
        <v>86</v>
      </c>
    </row>
    <row r="112" spans="1:14" ht="16.5" customHeight="1" x14ac:dyDescent="0.25">
      <c r="A112" s="117">
        <v>43488</v>
      </c>
      <c r="B112" s="288">
        <v>0.33333333333333331</v>
      </c>
      <c r="C112" s="288">
        <v>0.58333333333333337</v>
      </c>
      <c r="D112" s="134">
        <f t="shared" si="15"/>
        <v>6</v>
      </c>
      <c r="E112" s="289">
        <v>0</v>
      </c>
      <c r="F112" s="289">
        <v>0</v>
      </c>
      <c r="G112" s="289">
        <v>0</v>
      </c>
      <c r="H112" s="289">
        <v>0</v>
      </c>
      <c r="I112" s="332">
        <f t="shared" si="16"/>
        <v>360</v>
      </c>
      <c r="J112" s="291" t="s">
        <v>9</v>
      </c>
      <c r="K112" s="121">
        <f t="shared" si="13"/>
        <v>1</v>
      </c>
      <c r="L112" s="122">
        <f t="shared" si="14"/>
        <v>6</v>
      </c>
      <c r="M112" s="292"/>
      <c r="N112" s="133" t="s">
        <v>86</v>
      </c>
    </row>
    <row r="113" spans="1:14" ht="16.5" customHeight="1" x14ac:dyDescent="0.25">
      <c r="A113" s="117">
        <v>43489</v>
      </c>
      <c r="B113" s="288">
        <v>0.33333333333333331</v>
      </c>
      <c r="C113" s="288">
        <v>0.58333333333333337</v>
      </c>
      <c r="D113" s="124">
        <f t="shared" ref="D113:D129" si="17">MAX((INT((C113-B113)*1440)/60),0)</f>
        <v>6</v>
      </c>
      <c r="E113" s="289">
        <v>0</v>
      </c>
      <c r="F113" s="289">
        <v>0</v>
      </c>
      <c r="G113" s="289">
        <v>0</v>
      </c>
      <c r="H113" s="289">
        <v>0</v>
      </c>
      <c r="I113" s="330">
        <f t="shared" ref="I113:I134" si="18">MAX((D113*60)-H113-F113-E113-G113,0)</f>
        <v>360</v>
      </c>
      <c r="J113" s="291" t="s">
        <v>9</v>
      </c>
      <c r="K113" s="121">
        <f t="shared" si="13"/>
        <v>1</v>
      </c>
      <c r="L113" s="122">
        <f t="shared" si="14"/>
        <v>6</v>
      </c>
      <c r="M113" s="292"/>
      <c r="N113" s="133" t="s">
        <v>86</v>
      </c>
    </row>
    <row r="114" spans="1:14" ht="16.5" customHeight="1" thickBot="1" x14ac:dyDescent="0.3">
      <c r="A114" s="125">
        <v>43490</v>
      </c>
      <c r="B114" s="293">
        <v>0.33333333333333331</v>
      </c>
      <c r="C114" s="293">
        <v>0.58333333333333337</v>
      </c>
      <c r="D114" s="126">
        <f t="shared" si="17"/>
        <v>6</v>
      </c>
      <c r="E114" s="294">
        <v>0</v>
      </c>
      <c r="F114" s="294">
        <v>0</v>
      </c>
      <c r="G114" s="294">
        <v>0</v>
      </c>
      <c r="H114" s="294">
        <v>0</v>
      </c>
      <c r="I114" s="331">
        <f t="shared" si="18"/>
        <v>360</v>
      </c>
      <c r="J114" s="296" t="s">
        <v>20</v>
      </c>
      <c r="K114" s="127">
        <f t="shared" si="13"/>
        <v>1</v>
      </c>
      <c r="L114" s="128">
        <f t="shared" si="14"/>
        <v>6</v>
      </c>
      <c r="M114" s="297"/>
      <c r="N114" s="123" t="s">
        <v>14</v>
      </c>
    </row>
    <row r="115" spans="1:14" ht="16.5" customHeight="1" x14ac:dyDescent="0.25">
      <c r="A115" s="135">
        <v>43493</v>
      </c>
      <c r="B115" s="288">
        <v>0.33333333333333331</v>
      </c>
      <c r="C115" s="288">
        <v>0.58333333333333337</v>
      </c>
      <c r="D115" s="134">
        <f t="shared" si="17"/>
        <v>6</v>
      </c>
      <c r="E115" s="289">
        <v>0</v>
      </c>
      <c r="F115" s="289">
        <v>30</v>
      </c>
      <c r="G115" s="289">
        <v>0</v>
      </c>
      <c r="H115" s="289">
        <v>12</v>
      </c>
      <c r="I115" s="332">
        <f t="shared" si="18"/>
        <v>318</v>
      </c>
      <c r="J115" s="291"/>
      <c r="K115" s="136">
        <f t="shared" si="13"/>
        <v>1</v>
      </c>
      <c r="L115" s="137">
        <f t="shared" si="14"/>
        <v>5.3</v>
      </c>
      <c r="M115" s="292"/>
      <c r="N115" s="138"/>
    </row>
    <row r="116" spans="1:14" ht="16.5" customHeight="1" x14ac:dyDescent="0.25">
      <c r="A116" s="130">
        <v>43494</v>
      </c>
      <c r="B116" s="288">
        <v>0.33333333333333331</v>
      </c>
      <c r="C116" s="288">
        <v>0.58333333333333337</v>
      </c>
      <c r="D116" s="134">
        <f t="shared" si="17"/>
        <v>6</v>
      </c>
      <c r="E116" s="289">
        <v>0</v>
      </c>
      <c r="F116" s="289">
        <v>30</v>
      </c>
      <c r="G116" s="289">
        <v>0</v>
      </c>
      <c r="H116" s="289">
        <v>12</v>
      </c>
      <c r="I116" s="332">
        <f t="shared" si="18"/>
        <v>318</v>
      </c>
      <c r="J116" s="291"/>
      <c r="K116" s="131">
        <f t="shared" si="13"/>
        <v>1</v>
      </c>
      <c r="L116" s="132">
        <f t="shared" si="14"/>
        <v>5.3</v>
      </c>
      <c r="M116" s="292"/>
      <c r="N116" s="133"/>
    </row>
    <row r="117" spans="1:14" ht="16.5" customHeight="1" x14ac:dyDescent="0.25">
      <c r="A117" s="130">
        <v>43495</v>
      </c>
      <c r="B117" s="288">
        <v>0.33333333333333331</v>
      </c>
      <c r="C117" s="288">
        <v>0.58333333333333337</v>
      </c>
      <c r="D117" s="124">
        <f t="shared" si="17"/>
        <v>6</v>
      </c>
      <c r="E117" s="289">
        <v>0</v>
      </c>
      <c r="F117" s="289">
        <v>30</v>
      </c>
      <c r="G117" s="289">
        <v>0</v>
      </c>
      <c r="H117" s="289">
        <v>12</v>
      </c>
      <c r="I117" s="330">
        <f t="shared" si="18"/>
        <v>318</v>
      </c>
      <c r="J117" s="291"/>
      <c r="K117" s="131">
        <f t="shared" si="13"/>
        <v>1</v>
      </c>
      <c r="L117" s="132">
        <f t="shared" si="14"/>
        <v>5.3</v>
      </c>
      <c r="M117" s="292"/>
      <c r="N117" s="133"/>
    </row>
    <row r="118" spans="1:14" ht="16.5" customHeight="1" x14ac:dyDescent="0.25">
      <c r="A118" s="117">
        <v>43496</v>
      </c>
      <c r="B118" s="288">
        <v>0.33333333333333331</v>
      </c>
      <c r="C118" s="288">
        <v>0.58333333333333337</v>
      </c>
      <c r="D118" s="134">
        <f t="shared" si="17"/>
        <v>6</v>
      </c>
      <c r="E118" s="289">
        <v>0</v>
      </c>
      <c r="F118" s="289">
        <v>30</v>
      </c>
      <c r="G118" s="289">
        <v>0</v>
      </c>
      <c r="H118" s="289">
        <v>12</v>
      </c>
      <c r="I118" s="332">
        <f t="shared" si="18"/>
        <v>318</v>
      </c>
      <c r="J118" s="291"/>
      <c r="K118" s="121">
        <f t="shared" si="13"/>
        <v>1</v>
      </c>
      <c r="L118" s="122">
        <f t="shared" si="14"/>
        <v>5.3</v>
      </c>
      <c r="M118" s="292"/>
      <c r="N118" s="123"/>
    </row>
    <row r="119" spans="1:14" ht="16.5" customHeight="1" thickBot="1" x14ac:dyDescent="0.3">
      <c r="A119" s="139">
        <v>43497</v>
      </c>
      <c r="B119" s="293">
        <v>0.33333333333333331</v>
      </c>
      <c r="C119" s="293">
        <v>0.58333333333333337</v>
      </c>
      <c r="D119" s="140">
        <f t="shared" si="17"/>
        <v>6</v>
      </c>
      <c r="E119" s="294">
        <v>0</v>
      </c>
      <c r="F119" s="294">
        <v>30</v>
      </c>
      <c r="G119" s="294">
        <v>0</v>
      </c>
      <c r="H119" s="294">
        <v>12</v>
      </c>
      <c r="I119" s="333">
        <f t="shared" si="18"/>
        <v>318</v>
      </c>
      <c r="J119" s="296"/>
      <c r="K119" s="141">
        <f t="shared" si="13"/>
        <v>1</v>
      </c>
      <c r="L119" s="142">
        <f t="shared" si="14"/>
        <v>5.3</v>
      </c>
      <c r="M119" s="297"/>
      <c r="N119" s="143"/>
    </row>
    <row r="120" spans="1:14" ht="16.5" customHeight="1" x14ac:dyDescent="0.25">
      <c r="A120" s="144">
        <v>43500</v>
      </c>
      <c r="B120" s="288">
        <v>0.33333333333333331</v>
      </c>
      <c r="C120" s="288">
        <v>0.58333333333333337</v>
      </c>
      <c r="D120" s="145">
        <f t="shared" si="17"/>
        <v>6</v>
      </c>
      <c r="E120" s="289">
        <v>0</v>
      </c>
      <c r="F120" s="289">
        <v>30</v>
      </c>
      <c r="G120" s="289">
        <v>0</v>
      </c>
      <c r="H120" s="289">
        <v>12</v>
      </c>
      <c r="I120" s="334">
        <f t="shared" si="18"/>
        <v>318</v>
      </c>
      <c r="J120" s="291"/>
      <c r="K120" s="146">
        <f t="shared" si="13"/>
        <v>1</v>
      </c>
      <c r="L120" s="147">
        <f t="shared" si="14"/>
        <v>5.3</v>
      </c>
      <c r="M120" s="292"/>
      <c r="N120" s="148"/>
    </row>
    <row r="121" spans="1:14" ht="16.5" customHeight="1" x14ac:dyDescent="0.25">
      <c r="A121" s="144">
        <v>43501</v>
      </c>
      <c r="B121" s="288">
        <v>0.33333333333333331</v>
      </c>
      <c r="C121" s="288">
        <v>0.58333333333333337</v>
      </c>
      <c r="D121" s="145">
        <f t="shared" si="17"/>
        <v>6</v>
      </c>
      <c r="E121" s="289">
        <v>0</v>
      </c>
      <c r="F121" s="289">
        <v>30</v>
      </c>
      <c r="G121" s="289">
        <v>0</v>
      </c>
      <c r="H121" s="289">
        <v>12</v>
      </c>
      <c r="I121" s="334">
        <f t="shared" si="18"/>
        <v>318</v>
      </c>
      <c r="J121" s="291"/>
      <c r="K121" s="146">
        <f t="shared" si="13"/>
        <v>1</v>
      </c>
      <c r="L121" s="147">
        <f t="shared" si="14"/>
        <v>5.3</v>
      </c>
      <c r="M121" s="292"/>
      <c r="N121" s="148"/>
    </row>
    <row r="122" spans="1:14" ht="16.5" customHeight="1" x14ac:dyDescent="0.25">
      <c r="A122" s="144">
        <v>43502</v>
      </c>
      <c r="B122" s="288">
        <v>0.33333333333333331</v>
      </c>
      <c r="C122" s="288">
        <v>0.58333333333333337</v>
      </c>
      <c r="D122" s="145">
        <f t="shared" si="17"/>
        <v>6</v>
      </c>
      <c r="E122" s="289">
        <v>0</v>
      </c>
      <c r="F122" s="289">
        <v>30</v>
      </c>
      <c r="G122" s="289">
        <v>0</v>
      </c>
      <c r="H122" s="289">
        <v>12</v>
      </c>
      <c r="I122" s="334">
        <f t="shared" si="18"/>
        <v>318</v>
      </c>
      <c r="J122" s="291"/>
      <c r="K122" s="146">
        <f t="shared" si="13"/>
        <v>1</v>
      </c>
      <c r="L122" s="147">
        <f t="shared" si="14"/>
        <v>5.3</v>
      </c>
      <c r="M122" s="292"/>
      <c r="N122" s="148"/>
    </row>
    <row r="123" spans="1:14" ht="16.5" customHeight="1" x14ac:dyDescent="0.25">
      <c r="A123" s="144">
        <v>43503</v>
      </c>
      <c r="B123" s="288">
        <v>0.33333333333333331</v>
      </c>
      <c r="C123" s="288">
        <v>0.58333333333333337</v>
      </c>
      <c r="D123" s="145">
        <f t="shared" si="17"/>
        <v>6</v>
      </c>
      <c r="E123" s="289">
        <v>0</v>
      </c>
      <c r="F123" s="289">
        <v>30</v>
      </c>
      <c r="G123" s="289">
        <v>0</v>
      </c>
      <c r="H123" s="289">
        <v>12</v>
      </c>
      <c r="I123" s="334">
        <f t="shared" si="18"/>
        <v>318</v>
      </c>
      <c r="J123" s="291"/>
      <c r="K123" s="146">
        <f t="shared" si="13"/>
        <v>1</v>
      </c>
      <c r="L123" s="147">
        <f t="shared" si="14"/>
        <v>5.3</v>
      </c>
      <c r="M123" s="292"/>
      <c r="N123" s="148"/>
    </row>
    <row r="124" spans="1:14" ht="16.5" customHeight="1" thickBot="1" x14ac:dyDescent="0.3">
      <c r="A124" s="139">
        <v>43504</v>
      </c>
      <c r="B124" s="293">
        <v>0.33333333333333331</v>
      </c>
      <c r="C124" s="293">
        <v>0.58333333333333337</v>
      </c>
      <c r="D124" s="140">
        <f t="shared" si="17"/>
        <v>6</v>
      </c>
      <c r="E124" s="294">
        <v>0</v>
      </c>
      <c r="F124" s="294">
        <v>30</v>
      </c>
      <c r="G124" s="294">
        <v>0</v>
      </c>
      <c r="H124" s="294">
        <v>12</v>
      </c>
      <c r="I124" s="333">
        <f t="shared" si="18"/>
        <v>318</v>
      </c>
      <c r="J124" s="296"/>
      <c r="K124" s="141">
        <f t="shared" si="13"/>
        <v>1</v>
      </c>
      <c r="L124" s="142">
        <f t="shared" si="14"/>
        <v>5.3</v>
      </c>
      <c r="M124" s="297"/>
      <c r="N124" s="143"/>
    </row>
    <row r="125" spans="1:14" ht="16.5" customHeight="1" x14ac:dyDescent="0.25">
      <c r="A125" s="149">
        <v>43507</v>
      </c>
      <c r="B125" s="288">
        <v>0.33333333333333331</v>
      </c>
      <c r="C125" s="288">
        <v>0.58333333333333337</v>
      </c>
      <c r="D125" s="145">
        <f t="shared" si="17"/>
        <v>6</v>
      </c>
      <c r="E125" s="289">
        <v>0</v>
      </c>
      <c r="F125" s="289">
        <v>30</v>
      </c>
      <c r="G125" s="289">
        <v>0</v>
      </c>
      <c r="H125" s="289">
        <v>12</v>
      </c>
      <c r="I125" s="334">
        <f t="shared" si="18"/>
        <v>318</v>
      </c>
      <c r="J125" s="291"/>
      <c r="K125" s="150">
        <f t="shared" si="13"/>
        <v>1</v>
      </c>
      <c r="L125" s="151">
        <f t="shared" si="14"/>
        <v>5.3</v>
      </c>
      <c r="M125" s="292"/>
      <c r="N125" s="152"/>
    </row>
    <row r="126" spans="1:14" ht="15" x14ac:dyDescent="0.25">
      <c r="A126" s="144">
        <v>43508</v>
      </c>
      <c r="B126" s="288">
        <v>0.33333333333333331</v>
      </c>
      <c r="C126" s="288">
        <v>0.58333333333333337</v>
      </c>
      <c r="D126" s="145">
        <f t="shared" si="17"/>
        <v>6</v>
      </c>
      <c r="E126" s="289">
        <v>0</v>
      </c>
      <c r="F126" s="289">
        <v>30</v>
      </c>
      <c r="G126" s="289">
        <v>0</v>
      </c>
      <c r="H126" s="289">
        <v>12</v>
      </c>
      <c r="I126" s="334">
        <f t="shared" si="18"/>
        <v>318</v>
      </c>
      <c r="J126" s="291"/>
      <c r="K126" s="146">
        <f t="shared" si="13"/>
        <v>1</v>
      </c>
      <c r="L126" s="147">
        <f t="shared" si="14"/>
        <v>5.3</v>
      </c>
      <c r="M126" s="292"/>
      <c r="N126" s="148"/>
    </row>
    <row r="127" spans="1:14" ht="15" x14ac:dyDescent="0.25">
      <c r="A127" s="144">
        <v>43509</v>
      </c>
      <c r="B127" s="288">
        <v>0.33333333333333331</v>
      </c>
      <c r="C127" s="288">
        <v>0.58333333333333337</v>
      </c>
      <c r="D127" s="145">
        <f t="shared" si="17"/>
        <v>6</v>
      </c>
      <c r="E127" s="289">
        <v>0</v>
      </c>
      <c r="F127" s="289">
        <v>30</v>
      </c>
      <c r="G127" s="289">
        <v>0</v>
      </c>
      <c r="H127" s="289">
        <v>12</v>
      </c>
      <c r="I127" s="334">
        <f t="shared" si="18"/>
        <v>318</v>
      </c>
      <c r="J127" s="291"/>
      <c r="K127" s="146">
        <f t="shared" si="13"/>
        <v>1</v>
      </c>
      <c r="L127" s="147">
        <f t="shared" si="14"/>
        <v>5.3</v>
      </c>
      <c r="M127" s="292"/>
      <c r="N127" s="148"/>
    </row>
    <row r="128" spans="1:14" ht="16.5" customHeight="1" x14ac:dyDescent="0.25">
      <c r="A128" s="144">
        <v>43510</v>
      </c>
      <c r="B128" s="288">
        <v>0.33333333333333331</v>
      </c>
      <c r="C128" s="288">
        <v>0.58333333333333337</v>
      </c>
      <c r="D128" s="145">
        <f t="shared" si="17"/>
        <v>6</v>
      </c>
      <c r="E128" s="289">
        <v>0</v>
      </c>
      <c r="F128" s="289">
        <v>30</v>
      </c>
      <c r="G128" s="289">
        <v>0</v>
      </c>
      <c r="H128" s="289">
        <v>12</v>
      </c>
      <c r="I128" s="334">
        <f t="shared" si="18"/>
        <v>318</v>
      </c>
      <c r="J128" s="291"/>
      <c r="K128" s="146">
        <f t="shared" si="13"/>
        <v>1</v>
      </c>
      <c r="L128" s="147">
        <f t="shared" si="14"/>
        <v>5.3</v>
      </c>
      <c r="M128" s="292"/>
      <c r="N128" s="148"/>
    </row>
    <row r="129" spans="1:14" ht="16.5" customHeight="1" thickBot="1" x14ac:dyDescent="0.3">
      <c r="A129" s="335">
        <v>43511</v>
      </c>
      <c r="B129" s="293"/>
      <c r="C129" s="293"/>
      <c r="D129" s="140">
        <f t="shared" si="17"/>
        <v>0</v>
      </c>
      <c r="E129" s="294"/>
      <c r="F129" s="294"/>
      <c r="G129" s="294"/>
      <c r="H129" s="294"/>
      <c r="I129" s="333">
        <f t="shared" si="18"/>
        <v>0</v>
      </c>
      <c r="J129" s="377" t="s">
        <v>53</v>
      </c>
      <c r="K129" s="340">
        <f t="shared" si="13"/>
        <v>0</v>
      </c>
      <c r="L129" s="341">
        <f t="shared" si="14"/>
        <v>0</v>
      </c>
      <c r="M129" s="342"/>
      <c r="N129" s="268"/>
    </row>
    <row r="130" spans="1:14" ht="15" x14ac:dyDescent="0.25">
      <c r="A130" s="343">
        <v>43514</v>
      </c>
      <c r="B130" s="288">
        <v>0.33333333333333331</v>
      </c>
      <c r="C130" s="288">
        <v>0.58333333333333337</v>
      </c>
      <c r="D130" s="145">
        <f t="shared" ref="D130:D134" si="19">MAX((INT((C130-B130)*1440)/60),0)</f>
        <v>6</v>
      </c>
      <c r="E130" s="289">
        <v>0</v>
      </c>
      <c r="F130" s="289">
        <v>30</v>
      </c>
      <c r="G130" s="289">
        <v>0</v>
      </c>
      <c r="H130" s="289">
        <v>12</v>
      </c>
      <c r="I130" s="334">
        <f t="shared" si="18"/>
        <v>318</v>
      </c>
      <c r="J130" s="311"/>
      <c r="K130" s="153">
        <f t="shared" si="13"/>
        <v>1</v>
      </c>
      <c r="L130" s="154">
        <f t="shared" si="14"/>
        <v>5.3</v>
      </c>
      <c r="M130" s="312"/>
      <c r="N130" s="265"/>
    </row>
    <row r="131" spans="1:14" ht="16.5" customHeight="1" x14ac:dyDescent="0.25">
      <c r="A131" s="345">
        <v>43515</v>
      </c>
      <c r="B131" s="288">
        <v>0.33333333333333331</v>
      </c>
      <c r="C131" s="288">
        <v>0.58333333333333337</v>
      </c>
      <c r="D131" s="145">
        <f t="shared" si="19"/>
        <v>6</v>
      </c>
      <c r="E131" s="289">
        <v>0</v>
      </c>
      <c r="F131" s="289">
        <v>30</v>
      </c>
      <c r="G131" s="289">
        <v>0</v>
      </c>
      <c r="H131" s="289">
        <v>12</v>
      </c>
      <c r="I131" s="334">
        <f t="shared" si="18"/>
        <v>318</v>
      </c>
      <c r="J131" s="291"/>
      <c r="K131" s="146">
        <f t="shared" si="13"/>
        <v>1</v>
      </c>
      <c r="L131" s="147">
        <f t="shared" si="14"/>
        <v>5.3</v>
      </c>
      <c r="M131" s="292"/>
      <c r="N131" s="266"/>
    </row>
    <row r="132" spans="1:14" ht="16.5" customHeight="1" x14ac:dyDescent="0.25">
      <c r="A132" s="345">
        <v>43516</v>
      </c>
      <c r="B132" s="288">
        <v>0.33333333333333331</v>
      </c>
      <c r="C132" s="288">
        <v>0.58333333333333337</v>
      </c>
      <c r="D132" s="145">
        <f t="shared" si="19"/>
        <v>6</v>
      </c>
      <c r="E132" s="289">
        <v>0</v>
      </c>
      <c r="F132" s="289">
        <v>30</v>
      </c>
      <c r="G132" s="289">
        <v>0</v>
      </c>
      <c r="H132" s="289">
        <v>12</v>
      </c>
      <c r="I132" s="334">
        <f t="shared" si="18"/>
        <v>318</v>
      </c>
      <c r="J132" s="314"/>
      <c r="K132" s="146">
        <f t="shared" si="13"/>
        <v>1</v>
      </c>
      <c r="L132" s="147">
        <f t="shared" si="14"/>
        <v>5.3</v>
      </c>
      <c r="M132" s="315"/>
      <c r="N132" s="266"/>
    </row>
    <row r="133" spans="1:14" ht="16.5" customHeight="1" x14ac:dyDescent="0.25">
      <c r="A133" s="345">
        <v>43517</v>
      </c>
      <c r="B133" s="288">
        <v>0.33333333333333331</v>
      </c>
      <c r="C133" s="288">
        <v>0.58333333333333337</v>
      </c>
      <c r="D133" s="145">
        <f t="shared" si="19"/>
        <v>6</v>
      </c>
      <c r="E133" s="289">
        <v>0</v>
      </c>
      <c r="F133" s="289">
        <v>30</v>
      </c>
      <c r="G133" s="289">
        <v>0</v>
      </c>
      <c r="H133" s="289">
        <v>12</v>
      </c>
      <c r="I133" s="334">
        <f t="shared" si="18"/>
        <v>318</v>
      </c>
      <c r="J133" s="314"/>
      <c r="K133" s="146">
        <f t="shared" si="13"/>
        <v>1</v>
      </c>
      <c r="L133" s="147">
        <f t="shared" si="14"/>
        <v>5.3</v>
      </c>
      <c r="M133" s="315"/>
      <c r="N133" s="266"/>
    </row>
    <row r="134" spans="1:14" ht="16.5" customHeight="1" thickBot="1" x14ac:dyDescent="0.3">
      <c r="A134" s="347">
        <v>43518</v>
      </c>
      <c r="B134" s="293">
        <v>0.33333333333333331</v>
      </c>
      <c r="C134" s="293">
        <v>0.58333333333333337</v>
      </c>
      <c r="D134" s="140">
        <f t="shared" si="19"/>
        <v>6</v>
      </c>
      <c r="E134" s="294">
        <v>0</v>
      </c>
      <c r="F134" s="294">
        <v>30</v>
      </c>
      <c r="G134" s="294">
        <v>0</v>
      </c>
      <c r="H134" s="294">
        <v>12</v>
      </c>
      <c r="I134" s="333">
        <f t="shared" si="18"/>
        <v>318</v>
      </c>
      <c r="J134" s="349"/>
      <c r="K134" s="141">
        <f t="shared" si="13"/>
        <v>1</v>
      </c>
      <c r="L134" s="142">
        <f t="shared" si="14"/>
        <v>5.3</v>
      </c>
      <c r="M134" s="328"/>
      <c r="N134" s="267"/>
    </row>
    <row r="135" spans="1:14" ht="16.5" customHeight="1" x14ac:dyDescent="0.25">
      <c r="A135" s="149">
        <v>43521</v>
      </c>
      <c r="B135" s="317">
        <v>0.33333333333333331</v>
      </c>
      <c r="C135" s="317">
        <v>0.58333333333333337</v>
      </c>
      <c r="D135" s="350">
        <f t="shared" ref="D135:D153" si="20">MAX((INT((C135-B135)*1440)/60),0)</f>
        <v>6</v>
      </c>
      <c r="E135" s="319">
        <v>0</v>
      </c>
      <c r="F135" s="319">
        <v>30</v>
      </c>
      <c r="G135" s="319">
        <v>0</v>
      </c>
      <c r="H135" s="319">
        <v>12</v>
      </c>
      <c r="I135" s="351">
        <f t="shared" ref="I135:I140" si="21">MAX((D135*60)-H135-F135-E135-G135,0)</f>
        <v>318</v>
      </c>
      <c r="J135" s="378"/>
      <c r="K135" s="150">
        <f t="shared" si="13"/>
        <v>1</v>
      </c>
      <c r="L135" s="151">
        <f t="shared" si="14"/>
        <v>5.3</v>
      </c>
      <c r="M135" s="321"/>
      <c r="N135" s="152"/>
    </row>
    <row r="136" spans="1:14" ht="16.5" customHeight="1" x14ac:dyDescent="0.25">
      <c r="A136" s="144">
        <v>43522</v>
      </c>
      <c r="B136" s="288">
        <v>0.33333333333333331</v>
      </c>
      <c r="C136" s="288">
        <v>0.58333333333333337</v>
      </c>
      <c r="D136" s="145">
        <f t="shared" si="20"/>
        <v>6</v>
      </c>
      <c r="E136" s="289">
        <v>0</v>
      </c>
      <c r="F136" s="289">
        <v>30</v>
      </c>
      <c r="G136" s="289">
        <v>0</v>
      </c>
      <c r="H136" s="289">
        <v>12</v>
      </c>
      <c r="I136" s="334">
        <f t="shared" si="21"/>
        <v>318</v>
      </c>
      <c r="J136" s="291"/>
      <c r="K136" s="146">
        <f t="shared" si="13"/>
        <v>1</v>
      </c>
      <c r="L136" s="147">
        <f t="shared" si="14"/>
        <v>5.3</v>
      </c>
      <c r="M136" s="292"/>
      <c r="N136" s="148"/>
    </row>
    <row r="137" spans="1:14" ht="16.5" customHeight="1" x14ac:dyDescent="0.25">
      <c r="A137" s="144">
        <v>43523</v>
      </c>
      <c r="B137" s="288">
        <v>0.33333333333333331</v>
      </c>
      <c r="C137" s="288">
        <v>0.58333333333333337</v>
      </c>
      <c r="D137" s="145">
        <f t="shared" si="20"/>
        <v>6</v>
      </c>
      <c r="E137" s="289">
        <v>0</v>
      </c>
      <c r="F137" s="289">
        <v>30</v>
      </c>
      <c r="G137" s="289">
        <v>0</v>
      </c>
      <c r="H137" s="289">
        <v>12</v>
      </c>
      <c r="I137" s="334">
        <f t="shared" si="21"/>
        <v>318</v>
      </c>
      <c r="J137" s="291"/>
      <c r="K137" s="146">
        <f t="shared" si="13"/>
        <v>1</v>
      </c>
      <c r="L137" s="147">
        <f t="shared" si="14"/>
        <v>5.3</v>
      </c>
      <c r="M137" s="292"/>
      <c r="N137" s="148"/>
    </row>
    <row r="138" spans="1:14" ht="16.5" customHeight="1" x14ac:dyDescent="0.25">
      <c r="A138" s="144">
        <v>43524</v>
      </c>
      <c r="B138" s="288">
        <v>0.33333333333333331</v>
      </c>
      <c r="C138" s="288">
        <v>0.58333333333333337</v>
      </c>
      <c r="D138" s="145">
        <f t="shared" si="20"/>
        <v>6</v>
      </c>
      <c r="E138" s="289">
        <v>0</v>
      </c>
      <c r="F138" s="289">
        <v>30</v>
      </c>
      <c r="G138" s="289">
        <v>0</v>
      </c>
      <c r="H138" s="289">
        <v>12</v>
      </c>
      <c r="I138" s="334">
        <f t="shared" si="21"/>
        <v>318</v>
      </c>
      <c r="J138" s="291"/>
      <c r="K138" s="146">
        <f t="shared" ref="K138:K201" si="22">IF(I138+M138&gt;0,1,0)</f>
        <v>1</v>
      </c>
      <c r="L138" s="147">
        <f t="shared" si="14"/>
        <v>5.3</v>
      </c>
      <c r="M138" s="292"/>
      <c r="N138" s="148"/>
    </row>
    <row r="139" spans="1:14" ht="16.5" customHeight="1" thickBot="1" x14ac:dyDescent="0.3">
      <c r="A139" s="139">
        <v>43525</v>
      </c>
      <c r="B139" s="293">
        <v>0.33333333333333331</v>
      </c>
      <c r="C139" s="293">
        <v>0.58333333333333337</v>
      </c>
      <c r="D139" s="140">
        <f t="shared" si="20"/>
        <v>6</v>
      </c>
      <c r="E139" s="294">
        <v>0</v>
      </c>
      <c r="F139" s="294">
        <v>30</v>
      </c>
      <c r="G139" s="294">
        <v>0</v>
      </c>
      <c r="H139" s="294">
        <v>12</v>
      </c>
      <c r="I139" s="333">
        <f t="shared" si="21"/>
        <v>318</v>
      </c>
      <c r="J139" s="296"/>
      <c r="K139" s="141">
        <f t="shared" si="22"/>
        <v>1</v>
      </c>
      <c r="L139" s="142">
        <f t="shared" si="14"/>
        <v>5.3</v>
      </c>
      <c r="M139" s="297"/>
      <c r="N139" s="143"/>
    </row>
    <row r="140" spans="1:14" ht="16.5" customHeight="1" x14ac:dyDescent="0.25">
      <c r="A140" s="155">
        <v>43528</v>
      </c>
      <c r="B140" s="288">
        <v>0.33333333333333331</v>
      </c>
      <c r="C140" s="288">
        <v>0.58333333333333337</v>
      </c>
      <c r="D140" s="156">
        <f t="shared" si="20"/>
        <v>6</v>
      </c>
      <c r="E140" s="289">
        <v>0</v>
      </c>
      <c r="F140" s="289">
        <v>30</v>
      </c>
      <c r="G140" s="289">
        <v>0</v>
      </c>
      <c r="H140" s="289">
        <v>12</v>
      </c>
      <c r="I140" s="352">
        <f t="shared" si="21"/>
        <v>318</v>
      </c>
      <c r="J140" s="291"/>
      <c r="K140" s="157">
        <f t="shared" si="22"/>
        <v>1</v>
      </c>
      <c r="L140" s="158">
        <f t="shared" si="14"/>
        <v>5.3</v>
      </c>
      <c r="M140" s="292"/>
      <c r="N140" s="159"/>
    </row>
    <row r="141" spans="1:14" ht="16.5" customHeight="1" x14ac:dyDescent="0.25">
      <c r="A141" s="155">
        <v>43529</v>
      </c>
      <c r="B141" s="288">
        <v>0.33333333333333331</v>
      </c>
      <c r="C141" s="288">
        <v>0.58333333333333337</v>
      </c>
      <c r="D141" s="156">
        <f t="shared" si="20"/>
        <v>6</v>
      </c>
      <c r="E141" s="289">
        <v>0</v>
      </c>
      <c r="F141" s="289">
        <v>30</v>
      </c>
      <c r="G141" s="289">
        <v>0</v>
      </c>
      <c r="H141" s="289">
        <v>12</v>
      </c>
      <c r="I141" s="352">
        <f t="shared" ref="I141:I199" si="23">MAX((D141*60)-H141-F141-E141-G141,0)</f>
        <v>318</v>
      </c>
      <c r="J141" s="291"/>
      <c r="K141" s="157">
        <f t="shared" si="22"/>
        <v>1</v>
      </c>
      <c r="L141" s="158">
        <f t="shared" si="14"/>
        <v>5.3</v>
      </c>
      <c r="M141" s="292"/>
      <c r="N141" s="159"/>
    </row>
    <row r="142" spans="1:14" ht="16.5" customHeight="1" x14ac:dyDescent="0.25">
      <c r="A142" s="155">
        <v>43530</v>
      </c>
      <c r="B142" s="288">
        <v>0.33333333333333331</v>
      </c>
      <c r="C142" s="288">
        <v>0.58333333333333337</v>
      </c>
      <c r="D142" s="156">
        <f t="shared" si="20"/>
        <v>6</v>
      </c>
      <c r="E142" s="289">
        <v>0</v>
      </c>
      <c r="F142" s="289">
        <v>30</v>
      </c>
      <c r="G142" s="289">
        <v>0</v>
      </c>
      <c r="H142" s="289">
        <v>12</v>
      </c>
      <c r="I142" s="352">
        <f t="shared" si="23"/>
        <v>318</v>
      </c>
      <c r="J142" s="291"/>
      <c r="K142" s="157">
        <f t="shared" si="22"/>
        <v>1</v>
      </c>
      <c r="L142" s="158">
        <f t="shared" ref="L142:L205" si="24">I142/60</f>
        <v>5.3</v>
      </c>
      <c r="M142" s="292"/>
      <c r="N142" s="159"/>
    </row>
    <row r="143" spans="1:14" ht="16.5" customHeight="1" x14ac:dyDescent="0.25">
      <c r="A143" s="155">
        <v>43531</v>
      </c>
      <c r="B143" s="288">
        <v>0.33333333333333331</v>
      </c>
      <c r="C143" s="288">
        <v>0.58333333333333337</v>
      </c>
      <c r="D143" s="156">
        <f t="shared" si="20"/>
        <v>6</v>
      </c>
      <c r="E143" s="289">
        <v>0</v>
      </c>
      <c r="F143" s="289">
        <v>30</v>
      </c>
      <c r="G143" s="289">
        <v>0</v>
      </c>
      <c r="H143" s="289">
        <v>12</v>
      </c>
      <c r="I143" s="352">
        <f t="shared" si="23"/>
        <v>318</v>
      </c>
      <c r="J143" s="291"/>
      <c r="K143" s="157">
        <f t="shared" si="22"/>
        <v>1</v>
      </c>
      <c r="L143" s="158">
        <f t="shared" si="24"/>
        <v>5.3</v>
      </c>
      <c r="M143" s="292"/>
      <c r="N143" s="159"/>
    </row>
    <row r="144" spans="1:14" ht="16.5" customHeight="1" thickBot="1" x14ac:dyDescent="0.3">
      <c r="A144" s="160">
        <v>43532</v>
      </c>
      <c r="B144" s="293">
        <v>0.33333333333333331</v>
      </c>
      <c r="C144" s="293">
        <v>0.58333333333333337</v>
      </c>
      <c r="D144" s="161">
        <f t="shared" si="20"/>
        <v>6</v>
      </c>
      <c r="E144" s="294">
        <v>0</v>
      </c>
      <c r="F144" s="294">
        <v>30</v>
      </c>
      <c r="G144" s="294">
        <v>0</v>
      </c>
      <c r="H144" s="294">
        <v>12</v>
      </c>
      <c r="I144" s="353">
        <f t="shared" si="23"/>
        <v>318</v>
      </c>
      <c r="J144" s="296"/>
      <c r="K144" s="162">
        <f t="shared" si="22"/>
        <v>1</v>
      </c>
      <c r="L144" s="163">
        <f t="shared" si="24"/>
        <v>5.3</v>
      </c>
      <c r="M144" s="297"/>
      <c r="N144" s="164"/>
    </row>
    <row r="145" spans="1:14" ht="16.5" customHeight="1" x14ac:dyDescent="0.25">
      <c r="A145" s="165">
        <v>43535</v>
      </c>
      <c r="B145" s="288">
        <v>0.33333333333333331</v>
      </c>
      <c r="C145" s="288">
        <v>0.58333333333333337</v>
      </c>
      <c r="D145" s="156">
        <f t="shared" si="20"/>
        <v>6</v>
      </c>
      <c r="E145" s="289">
        <v>0</v>
      </c>
      <c r="F145" s="289">
        <v>30</v>
      </c>
      <c r="G145" s="289">
        <v>0</v>
      </c>
      <c r="H145" s="289">
        <v>12</v>
      </c>
      <c r="I145" s="352">
        <f t="shared" si="23"/>
        <v>318</v>
      </c>
      <c r="J145" s="291"/>
      <c r="K145" s="166">
        <f t="shared" si="22"/>
        <v>1</v>
      </c>
      <c r="L145" s="167">
        <f t="shared" si="24"/>
        <v>5.3</v>
      </c>
      <c r="M145" s="292"/>
      <c r="N145" s="168"/>
    </row>
    <row r="146" spans="1:14" ht="16.5" customHeight="1" x14ac:dyDescent="0.25">
      <c r="A146" s="155">
        <v>43536</v>
      </c>
      <c r="B146" s="288">
        <v>0.33333333333333331</v>
      </c>
      <c r="C146" s="288">
        <v>0.58333333333333337</v>
      </c>
      <c r="D146" s="156">
        <f t="shared" si="20"/>
        <v>6</v>
      </c>
      <c r="E146" s="289">
        <v>0</v>
      </c>
      <c r="F146" s="289">
        <v>30</v>
      </c>
      <c r="G146" s="289">
        <v>0</v>
      </c>
      <c r="H146" s="289">
        <v>12</v>
      </c>
      <c r="I146" s="352">
        <f t="shared" si="23"/>
        <v>318</v>
      </c>
      <c r="J146" s="291"/>
      <c r="K146" s="157">
        <f t="shared" si="22"/>
        <v>1</v>
      </c>
      <c r="L146" s="158">
        <f t="shared" si="24"/>
        <v>5.3</v>
      </c>
      <c r="M146" s="292"/>
      <c r="N146" s="159"/>
    </row>
    <row r="147" spans="1:14" ht="16.5" customHeight="1" x14ac:dyDescent="0.25">
      <c r="A147" s="155">
        <v>43537</v>
      </c>
      <c r="B147" s="288">
        <v>0.33333333333333331</v>
      </c>
      <c r="C147" s="288">
        <v>0.58333333333333337</v>
      </c>
      <c r="D147" s="156">
        <f t="shared" si="20"/>
        <v>6</v>
      </c>
      <c r="E147" s="289">
        <v>0</v>
      </c>
      <c r="F147" s="289">
        <v>30</v>
      </c>
      <c r="G147" s="289">
        <v>0</v>
      </c>
      <c r="H147" s="289">
        <v>12</v>
      </c>
      <c r="I147" s="352">
        <f t="shared" si="23"/>
        <v>318</v>
      </c>
      <c r="J147" s="291"/>
      <c r="K147" s="157">
        <f t="shared" si="22"/>
        <v>1</v>
      </c>
      <c r="L147" s="158">
        <f t="shared" si="24"/>
        <v>5.3</v>
      </c>
      <c r="M147" s="292"/>
      <c r="N147" s="159"/>
    </row>
    <row r="148" spans="1:14" ht="16.5" customHeight="1" x14ac:dyDescent="0.25">
      <c r="A148" s="155">
        <v>43538</v>
      </c>
      <c r="B148" s="288">
        <v>0.33333333333333331</v>
      </c>
      <c r="C148" s="288">
        <v>0.58333333333333337</v>
      </c>
      <c r="D148" s="156">
        <f t="shared" si="20"/>
        <v>6</v>
      </c>
      <c r="E148" s="289">
        <v>0</v>
      </c>
      <c r="F148" s="289">
        <v>30</v>
      </c>
      <c r="G148" s="289">
        <v>0</v>
      </c>
      <c r="H148" s="289">
        <v>12</v>
      </c>
      <c r="I148" s="352">
        <f t="shared" si="23"/>
        <v>318</v>
      </c>
      <c r="J148" s="291"/>
      <c r="K148" s="157">
        <f t="shared" si="22"/>
        <v>1</v>
      </c>
      <c r="L148" s="158">
        <f t="shared" si="24"/>
        <v>5.3</v>
      </c>
      <c r="M148" s="292"/>
      <c r="N148" s="159"/>
    </row>
    <row r="149" spans="1:14" ht="16.5" customHeight="1" thickBot="1" x14ac:dyDescent="0.3">
      <c r="A149" s="160">
        <v>43539</v>
      </c>
      <c r="B149" s="293">
        <v>0.33333333333333331</v>
      </c>
      <c r="C149" s="293">
        <v>0.58333333333333337</v>
      </c>
      <c r="D149" s="161">
        <f t="shared" si="20"/>
        <v>6</v>
      </c>
      <c r="E149" s="294">
        <v>0</v>
      </c>
      <c r="F149" s="294">
        <v>30</v>
      </c>
      <c r="G149" s="294">
        <v>0</v>
      </c>
      <c r="H149" s="294">
        <v>12</v>
      </c>
      <c r="I149" s="353">
        <f t="shared" si="23"/>
        <v>318</v>
      </c>
      <c r="J149" s="296"/>
      <c r="K149" s="162">
        <f t="shared" si="22"/>
        <v>1</v>
      </c>
      <c r="L149" s="163">
        <f t="shared" si="24"/>
        <v>5.3</v>
      </c>
      <c r="M149" s="297"/>
      <c r="N149" s="164"/>
    </row>
    <row r="150" spans="1:14" ht="16.5" customHeight="1" x14ac:dyDescent="0.25">
      <c r="A150" s="165">
        <v>43542</v>
      </c>
      <c r="B150" s="288">
        <v>0.33333333333333331</v>
      </c>
      <c r="C150" s="288">
        <v>0.58333333333333337</v>
      </c>
      <c r="D150" s="156">
        <f t="shared" si="20"/>
        <v>6</v>
      </c>
      <c r="E150" s="289">
        <v>0</v>
      </c>
      <c r="F150" s="289">
        <v>30</v>
      </c>
      <c r="G150" s="289">
        <v>0</v>
      </c>
      <c r="H150" s="289">
        <v>12</v>
      </c>
      <c r="I150" s="352">
        <f t="shared" si="23"/>
        <v>318</v>
      </c>
      <c r="J150" s="291"/>
      <c r="K150" s="166">
        <f t="shared" si="22"/>
        <v>1</v>
      </c>
      <c r="L150" s="167">
        <f t="shared" si="24"/>
        <v>5.3</v>
      </c>
      <c r="M150" s="292"/>
      <c r="N150" s="168"/>
    </row>
    <row r="151" spans="1:14" ht="16.5" customHeight="1" x14ac:dyDescent="0.25">
      <c r="A151" s="155">
        <v>43543</v>
      </c>
      <c r="B151" s="288">
        <v>0.33333333333333331</v>
      </c>
      <c r="C151" s="288">
        <v>0.58333333333333337</v>
      </c>
      <c r="D151" s="156">
        <f t="shared" si="20"/>
        <v>6</v>
      </c>
      <c r="E151" s="289">
        <v>0</v>
      </c>
      <c r="F151" s="289">
        <v>30</v>
      </c>
      <c r="G151" s="289">
        <v>0</v>
      </c>
      <c r="H151" s="289">
        <v>12</v>
      </c>
      <c r="I151" s="352">
        <f t="shared" si="23"/>
        <v>318</v>
      </c>
      <c r="J151" s="291"/>
      <c r="K151" s="157">
        <f t="shared" si="22"/>
        <v>1</v>
      </c>
      <c r="L151" s="158">
        <f t="shared" si="24"/>
        <v>5.3</v>
      </c>
      <c r="M151" s="292"/>
      <c r="N151" s="159"/>
    </row>
    <row r="152" spans="1:14" ht="16.5" customHeight="1" x14ac:dyDescent="0.25">
      <c r="A152" s="155">
        <v>43544</v>
      </c>
      <c r="B152" s="288">
        <v>0.33333333333333331</v>
      </c>
      <c r="C152" s="288">
        <v>0.58333333333333337</v>
      </c>
      <c r="D152" s="156">
        <f t="shared" si="20"/>
        <v>6</v>
      </c>
      <c r="E152" s="289">
        <v>0</v>
      </c>
      <c r="F152" s="289">
        <v>30</v>
      </c>
      <c r="G152" s="289">
        <v>0</v>
      </c>
      <c r="H152" s="289">
        <v>12</v>
      </c>
      <c r="I152" s="352">
        <f t="shared" si="23"/>
        <v>318</v>
      </c>
      <c r="J152" s="291"/>
      <c r="K152" s="157">
        <f t="shared" si="22"/>
        <v>1</v>
      </c>
      <c r="L152" s="158">
        <f t="shared" si="24"/>
        <v>5.3</v>
      </c>
      <c r="M152" s="292"/>
      <c r="N152" s="159"/>
    </row>
    <row r="153" spans="1:14" ht="16.5" customHeight="1" x14ac:dyDescent="0.25">
      <c r="A153" s="155">
        <v>43545</v>
      </c>
      <c r="B153" s="288">
        <v>0.33333333333333331</v>
      </c>
      <c r="C153" s="288">
        <v>0.58333333333333337</v>
      </c>
      <c r="D153" s="156">
        <f t="shared" si="20"/>
        <v>6</v>
      </c>
      <c r="E153" s="289">
        <v>0</v>
      </c>
      <c r="F153" s="289">
        <v>30</v>
      </c>
      <c r="G153" s="289">
        <v>0</v>
      </c>
      <c r="H153" s="289">
        <v>12</v>
      </c>
      <c r="I153" s="352">
        <f t="shared" si="23"/>
        <v>318</v>
      </c>
      <c r="J153" s="291"/>
      <c r="K153" s="157">
        <f t="shared" si="22"/>
        <v>1</v>
      </c>
      <c r="L153" s="158">
        <f t="shared" si="24"/>
        <v>5.3</v>
      </c>
      <c r="M153" s="292"/>
      <c r="N153" s="159"/>
    </row>
    <row r="154" spans="1:14" ht="16.5" customHeight="1" thickBot="1" x14ac:dyDescent="0.3">
      <c r="A154" s="160">
        <v>43546</v>
      </c>
      <c r="B154" s="293"/>
      <c r="C154" s="293"/>
      <c r="D154" s="161">
        <f t="shared" ref="D154:D169" si="25">MAX((INT((C154-B154)*1440)/60),0)</f>
        <v>0</v>
      </c>
      <c r="E154" s="294"/>
      <c r="F154" s="294"/>
      <c r="G154" s="294"/>
      <c r="H154" s="294"/>
      <c r="I154" s="353">
        <f t="shared" si="23"/>
        <v>0</v>
      </c>
      <c r="J154" s="296"/>
      <c r="K154" s="162">
        <f t="shared" si="22"/>
        <v>1</v>
      </c>
      <c r="L154" s="163">
        <f t="shared" si="24"/>
        <v>0</v>
      </c>
      <c r="M154" s="297">
        <v>6</v>
      </c>
      <c r="N154" s="164"/>
    </row>
    <row r="155" spans="1:14" ht="16.5" customHeight="1" x14ac:dyDescent="0.25">
      <c r="A155" s="169">
        <v>43549</v>
      </c>
      <c r="B155" s="288">
        <v>0.33333333333333331</v>
      </c>
      <c r="C155" s="288">
        <v>0.58333333333333337</v>
      </c>
      <c r="D155" s="156">
        <f t="shared" si="25"/>
        <v>6</v>
      </c>
      <c r="E155" s="289">
        <v>0</v>
      </c>
      <c r="F155" s="289">
        <v>30</v>
      </c>
      <c r="G155" s="289">
        <v>0</v>
      </c>
      <c r="H155" s="289">
        <v>12</v>
      </c>
      <c r="I155" s="352">
        <f t="shared" ref="I155:I174" si="26">MAX((D155*60)-H155-F155-E155-G155,0)</f>
        <v>318</v>
      </c>
      <c r="J155" s="291"/>
      <c r="K155" s="170">
        <f t="shared" si="22"/>
        <v>1</v>
      </c>
      <c r="L155" s="171">
        <f t="shared" si="24"/>
        <v>5.3</v>
      </c>
      <c r="M155" s="292"/>
      <c r="N155" s="172"/>
    </row>
    <row r="156" spans="1:14" ht="16.5" customHeight="1" x14ac:dyDescent="0.25">
      <c r="A156" s="155">
        <v>43550</v>
      </c>
      <c r="B156" s="288">
        <v>0.33333333333333331</v>
      </c>
      <c r="C156" s="288">
        <v>0.58333333333333337</v>
      </c>
      <c r="D156" s="156">
        <f t="shared" si="25"/>
        <v>6</v>
      </c>
      <c r="E156" s="289">
        <v>0</v>
      </c>
      <c r="F156" s="289">
        <v>30</v>
      </c>
      <c r="G156" s="289">
        <v>0</v>
      </c>
      <c r="H156" s="289">
        <v>12</v>
      </c>
      <c r="I156" s="352">
        <f t="shared" si="26"/>
        <v>318</v>
      </c>
      <c r="J156" s="291"/>
      <c r="K156" s="157">
        <f t="shared" si="22"/>
        <v>1</v>
      </c>
      <c r="L156" s="158">
        <f t="shared" si="24"/>
        <v>5.3</v>
      </c>
      <c r="M156" s="292"/>
      <c r="N156" s="159"/>
    </row>
    <row r="157" spans="1:14" ht="16.5" customHeight="1" x14ac:dyDescent="0.25">
      <c r="A157" s="155">
        <v>43551</v>
      </c>
      <c r="B157" s="288">
        <v>0.33333333333333331</v>
      </c>
      <c r="C157" s="288">
        <v>0.58333333333333337</v>
      </c>
      <c r="D157" s="156">
        <f t="shared" si="25"/>
        <v>6</v>
      </c>
      <c r="E157" s="289">
        <v>0</v>
      </c>
      <c r="F157" s="289">
        <v>30</v>
      </c>
      <c r="G157" s="289">
        <v>0</v>
      </c>
      <c r="H157" s="289">
        <v>12</v>
      </c>
      <c r="I157" s="352">
        <f t="shared" si="26"/>
        <v>318</v>
      </c>
      <c r="J157" s="291"/>
      <c r="K157" s="157">
        <f t="shared" si="22"/>
        <v>1</v>
      </c>
      <c r="L157" s="158">
        <f t="shared" si="24"/>
        <v>5.3</v>
      </c>
      <c r="M157" s="292"/>
      <c r="N157" s="159"/>
    </row>
    <row r="158" spans="1:14" ht="16.5" customHeight="1" x14ac:dyDescent="0.25">
      <c r="A158" s="155">
        <v>43552</v>
      </c>
      <c r="B158" s="288">
        <v>0.33333333333333331</v>
      </c>
      <c r="C158" s="288">
        <v>0.58333333333333337</v>
      </c>
      <c r="D158" s="156">
        <f t="shared" si="25"/>
        <v>6</v>
      </c>
      <c r="E158" s="289">
        <v>0</v>
      </c>
      <c r="F158" s="289">
        <v>30</v>
      </c>
      <c r="G158" s="289">
        <v>0</v>
      </c>
      <c r="H158" s="289">
        <v>12</v>
      </c>
      <c r="I158" s="352">
        <f t="shared" si="26"/>
        <v>318</v>
      </c>
      <c r="J158" s="291"/>
      <c r="K158" s="157">
        <f t="shared" si="22"/>
        <v>1</v>
      </c>
      <c r="L158" s="158">
        <f t="shared" si="24"/>
        <v>5.3</v>
      </c>
      <c r="M158" s="292"/>
      <c r="N158" s="159"/>
    </row>
    <row r="159" spans="1:14" ht="16.5" customHeight="1" thickBot="1" x14ac:dyDescent="0.3">
      <c r="A159" s="160">
        <v>43553</v>
      </c>
      <c r="B159" s="293">
        <v>0.33333333333333331</v>
      </c>
      <c r="C159" s="293">
        <v>0.58333333333333337</v>
      </c>
      <c r="D159" s="161">
        <f t="shared" si="25"/>
        <v>6</v>
      </c>
      <c r="E159" s="294">
        <v>0</v>
      </c>
      <c r="F159" s="294">
        <v>30</v>
      </c>
      <c r="G159" s="294">
        <v>0</v>
      </c>
      <c r="H159" s="294">
        <v>12</v>
      </c>
      <c r="I159" s="353">
        <f t="shared" si="26"/>
        <v>318</v>
      </c>
      <c r="J159" s="296"/>
      <c r="K159" s="162">
        <f t="shared" si="22"/>
        <v>1</v>
      </c>
      <c r="L159" s="163">
        <f t="shared" si="24"/>
        <v>5.3</v>
      </c>
      <c r="M159" s="297"/>
      <c r="N159" s="164"/>
    </row>
    <row r="160" spans="1:14" ht="16.5" customHeight="1" x14ac:dyDescent="0.25">
      <c r="A160" s="52">
        <v>43556</v>
      </c>
      <c r="B160" s="306">
        <v>0.33333333333333331</v>
      </c>
      <c r="C160" s="306">
        <v>0.58333333333333337</v>
      </c>
      <c r="D160" s="173">
        <f t="shared" si="25"/>
        <v>6</v>
      </c>
      <c r="E160" s="309">
        <v>0</v>
      </c>
      <c r="F160" s="309">
        <v>30</v>
      </c>
      <c r="G160" s="309">
        <v>0</v>
      </c>
      <c r="H160" s="309">
        <v>12</v>
      </c>
      <c r="I160" s="354">
        <f t="shared" si="26"/>
        <v>318</v>
      </c>
      <c r="J160" s="311"/>
      <c r="K160" s="54">
        <f t="shared" si="22"/>
        <v>1</v>
      </c>
      <c r="L160" s="55">
        <f t="shared" si="24"/>
        <v>5.3</v>
      </c>
      <c r="M160" s="312"/>
      <c r="N160" s="56"/>
    </row>
    <row r="161" spans="1:14" ht="16.5" customHeight="1" x14ac:dyDescent="0.25">
      <c r="A161" s="57">
        <v>43557</v>
      </c>
      <c r="B161" s="288">
        <v>0.33333333333333331</v>
      </c>
      <c r="C161" s="288">
        <v>0.58333333333333337</v>
      </c>
      <c r="D161" s="53">
        <f t="shared" si="25"/>
        <v>6</v>
      </c>
      <c r="E161" s="289">
        <v>0</v>
      </c>
      <c r="F161" s="289">
        <v>30</v>
      </c>
      <c r="G161" s="289">
        <v>0</v>
      </c>
      <c r="H161" s="289">
        <v>12</v>
      </c>
      <c r="I161" s="301">
        <f t="shared" si="26"/>
        <v>318</v>
      </c>
      <c r="J161" s="291"/>
      <c r="K161" s="58">
        <f t="shared" si="22"/>
        <v>1</v>
      </c>
      <c r="L161" s="59">
        <f t="shared" si="24"/>
        <v>5.3</v>
      </c>
      <c r="M161" s="292"/>
      <c r="N161" s="60"/>
    </row>
    <row r="162" spans="1:14" ht="16.5" customHeight="1" x14ac:dyDescent="0.25">
      <c r="A162" s="57">
        <v>43558</v>
      </c>
      <c r="B162" s="288">
        <v>0.33333333333333331</v>
      </c>
      <c r="C162" s="288">
        <v>0.58333333333333337</v>
      </c>
      <c r="D162" s="53">
        <f t="shared" si="25"/>
        <v>6</v>
      </c>
      <c r="E162" s="289">
        <v>0</v>
      </c>
      <c r="F162" s="289">
        <v>30</v>
      </c>
      <c r="G162" s="289">
        <v>0</v>
      </c>
      <c r="H162" s="289">
        <v>12</v>
      </c>
      <c r="I162" s="301">
        <f t="shared" si="26"/>
        <v>318</v>
      </c>
      <c r="J162" s="291"/>
      <c r="K162" s="58">
        <f t="shared" si="22"/>
        <v>1</v>
      </c>
      <c r="L162" s="59">
        <f t="shared" si="24"/>
        <v>5.3</v>
      </c>
      <c r="M162" s="292"/>
      <c r="N162" s="60"/>
    </row>
    <row r="163" spans="1:14" ht="16.5" customHeight="1" x14ac:dyDescent="0.25">
      <c r="A163" s="57">
        <v>43559</v>
      </c>
      <c r="B163" s="288">
        <v>0.33333333333333331</v>
      </c>
      <c r="C163" s="288">
        <v>0.58333333333333337</v>
      </c>
      <c r="D163" s="53">
        <f t="shared" si="25"/>
        <v>6</v>
      </c>
      <c r="E163" s="289">
        <v>0</v>
      </c>
      <c r="F163" s="289">
        <v>30</v>
      </c>
      <c r="G163" s="289">
        <v>0</v>
      </c>
      <c r="H163" s="289">
        <v>12</v>
      </c>
      <c r="I163" s="301">
        <f t="shared" si="26"/>
        <v>318</v>
      </c>
      <c r="J163" s="291"/>
      <c r="K163" s="58">
        <f t="shared" si="22"/>
        <v>1</v>
      </c>
      <c r="L163" s="59">
        <f t="shared" si="24"/>
        <v>5.3</v>
      </c>
      <c r="M163" s="292"/>
      <c r="N163" s="60"/>
    </row>
    <row r="164" spans="1:14" ht="16.5" customHeight="1" thickBot="1" x14ac:dyDescent="0.3">
      <c r="A164" s="61">
        <v>43560</v>
      </c>
      <c r="B164" s="293">
        <v>0.33333333333333331</v>
      </c>
      <c r="C164" s="293">
        <v>0.58333333333333337</v>
      </c>
      <c r="D164" s="62">
        <f t="shared" si="25"/>
        <v>6</v>
      </c>
      <c r="E164" s="294">
        <v>0</v>
      </c>
      <c r="F164" s="294">
        <v>30</v>
      </c>
      <c r="G164" s="294">
        <v>0</v>
      </c>
      <c r="H164" s="294">
        <v>12</v>
      </c>
      <c r="I164" s="302">
        <f t="shared" si="26"/>
        <v>318</v>
      </c>
      <c r="J164" s="296"/>
      <c r="K164" s="63">
        <f t="shared" si="22"/>
        <v>1</v>
      </c>
      <c r="L164" s="64">
        <f t="shared" si="24"/>
        <v>5.3</v>
      </c>
      <c r="M164" s="297"/>
      <c r="N164" s="65"/>
    </row>
    <row r="165" spans="1:14" ht="16.5" customHeight="1" x14ac:dyDescent="0.25">
      <c r="A165" s="52">
        <v>43563</v>
      </c>
      <c r="B165" s="306">
        <v>0.33333333333333331</v>
      </c>
      <c r="C165" s="306">
        <v>0.58333333333333337</v>
      </c>
      <c r="D165" s="173">
        <f t="shared" si="25"/>
        <v>6</v>
      </c>
      <c r="E165" s="309">
        <v>0</v>
      </c>
      <c r="F165" s="309">
        <v>30</v>
      </c>
      <c r="G165" s="309">
        <v>0</v>
      </c>
      <c r="H165" s="309">
        <v>12</v>
      </c>
      <c r="I165" s="354">
        <f t="shared" si="26"/>
        <v>318</v>
      </c>
      <c r="J165" s="311"/>
      <c r="K165" s="54">
        <f t="shared" si="22"/>
        <v>1</v>
      </c>
      <c r="L165" s="55">
        <f t="shared" si="24"/>
        <v>5.3</v>
      </c>
      <c r="M165" s="312"/>
      <c r="N165" s="56"/>
    </row>
    <row r="166" spans="1:14" ht="16.5" customHeight="1" x14ac:dyDescent="0.25">
      <c r="A166" s="57">
        <v>43564</v>
      </c>
      <c r="B166" s="288">
        <v>0.33333333333333331</v>
      </c>
      <c r="C166" s="288">
        <v>0.58333333333333337</v>
      </c>
      <c r="D166" s="53">
        <f t="shared" si="25"/>
        <v>6</v>
      </c>
      <c r="E166" s="289">
        <v>0</v>
      </c>
      <c r="F166" s="289">
        <v>30</v>
      </c>
      <c r="G166" s="289">
        <v>0</v>
      </c>
      <c r="H166" s="289">
        <v>12</v>
      </c>
      <c r="I166" s="301">
        <f t="shared" si="26"/>
        <v>318</v>
      </c>
      <c r="J166" s="291"/>
      <c r="K166" s="58">
        <f t="shared" si="22"/>
        <v>1</v>
      </c>
      <c r="L166" s="59">
        <f t="shared" si="24"/>
        <v>5.3</v>
      </c>
      <c r="M166" s="292"/>
      <c r="N166" s="60"/>
    </row>
    <row r="167" spans="1:14" ht="16.5" customHeight="1" x14ac:dyDescent="0.25">
      <c r="A167" s="57">
        <v>43565</v>
      </c>
      <c r="B167" s="288">
        <v>0.33333333333333331</v>
      </c>
      <c r="C167" s="288">
        <v>0.58333333333333337</v>
      </c>
      <c r="D167" s="53">
        <f t="shared" si="25"/>
        <v>6</v>
      </c>
      <c r="E167" s="289">
        <v>0</v>
      </c>
      <c r="F167" s="289">
        <v>30</v>
      </c>
      <c r="G167" s="289">
        <v>0</v>
      </c>
      <c r="H167" s="289">
        <v>12</v>
      </c>
      <c r="I167" s="301">
        <f t="shared" si="26"/>
        <v>318</v>
      </c>
      <c r="J167" s="291"/>
      <c r="K167" s="58">
        <f t="shared" si="22"/>
        <v>1</v>
      </c>
      <c r="L167" s="59">
        <f t="shared" si="24"/>
        <v>5.3</v>
      </c>
      <c r="M167" s="292"/>
      <c r="N167" s="60"/>
    </row>
    <row r="168" spans="1:14" ht="15" x14ac:dyDescent="0.25">
      <c r="A168" s="57">
        <v>43566</v>
      </c>
      <c r="B168" s="313">
        <v>0.33333333333333331</v>
      </c>
      <c r="C168" s="313">
        <v>0.58333333333333337</v>
      </c>
      <c r="D168" s="53">
        <f t="shared" si="25"/>
        <v>6</v>
      </c>
      <c r="E168" s="355">
        <v>0</v>
      </c>
      <c r="F168" s="355">
        <v>30</v>
      </c>
      <c r="G168" s="355">
        <v>0</v>
      </c>
      <c r="H168" s="355">
        <v>12</v>
      </c>
      <c r="I168" s="301">
        <f t="shared" si="26"/>
        <v>318</v>
      </c>
      <c r="J168" s="314"/>
      <c r="K168" s="58">
        <f t="shared" si="22"/>
        <v>1</v>
      </c>
      <c r="L168" s="59">
        <f t="shared" si="24"/>
        <v>5.3</v>
      </c>
      <c r="M168" s="315"/>
      <c r="N168" s="174"/>
    </row>
    <row r="169" spans="1:14" ht="15.75" thickBot="1" x14ac:dyDescent="0.3">
      <c r="A169" s="61">
        <v>43567</v>
      </c>
      <c r="B169" s="356">
        <v>0.33333333333333331</v>
      </c>
      <c r="C169" s="356">
        <v>0.58333333333333337</v>
      </c>
      <c r="D169" s="62">
        <f t="shared" si="25"/>
        <v>6</v>
      </c>
      <c r="E169" s="357">
        <v>0</v>
      </c>
      <c r="F169" s="357">
        <v>30</v>
      </c>
      <c r="G169" s="357">
        <v>0</v>
      </c>
      <c r="H169" s="357">
        <v>12</v>
      </c>
      <c r="I169" s="302">
        <f t="shared" si="26"/>
        <v>318</v>
      </c>
      <c r="J169" s="349"/>
      <c r="K169" s="63">
        <f t="shared" si="22"/>
        <v>1</v>
      </c>
      <c r="L169" s="64">
        <f t="shared" si="24"/>
        <v>5.3</v>
      </c>
      <c r="M169" s="328"/>
      <c r="N169" s="174"/>
    </row>
    <row r="170" spans="1:14" ht="16.5" customHeight="1" x14ac:dyDescent="0.25">
      <c r="A170" s="358">
        <v>43570</v>
      </c>
      <c r="B170" s="359" t="s">
        <v>47</v>
      </c>
      <c r="C170" s="359"/>
      <c r="D170" s="359"/>
      <c r="E170" s="359"/>
      <c r="F170" s="359"/>
      <c r="G170" s="359"/>
      <c r="H170" s="359"/>
      <c r="I170" s="354">
        <f t="shared" si="26"/>
        <v>0</v>
      </c>
      <c r="J170" s="360" t="s">
        <v>49</v>
      </c>
      <c r="K170" s="54">
        <f t="shared" si="22"/>
        <v>0</v>
      </c>
      <c r="L170" s="55">
        <f t="shared" si="24"/>
        <v>0</v>
      </c>
      <c r="M170" s="361"/>
      <c r="N170" s="269"/>
    </row>
    <row r="171" spans="1:14" ht="16.5" customHeight="1" x14ac:dyDescent="0.25">
      <c r="A171" s="362">
        <v>43571</v>
      </c>
      <c r="B171" s="363" t="s">
        <v>47</v>
      </c>
      <c r="C171" s="363"/>
      <c r="D171" s="363"/>
      <c r="E171" s="363"/>
      <c r="F171" s="363"/>
      <c r="G171" s="363"/>
      <c r="H171" s="363"/>
      <c r="I171" s="301">
        <f t="shared" si="26"/>
        <v>0</v>
      </c>
      <c r="J171" s="314" t="s">
        <v>49</v>
      </c>
      <c r="K171" s="58">
        <f t="shared" si="22"/>
        <v>0</v>
      </c>
      <c r="L171" s="59">
        <f t="shared" si="24"/>
        <v>0</v>
      </c>
      <c r="M171" s="315"/>
      <c r="N171" s="270"/>
    </row>
    <row r="172" spans="1:14" ht="16.5" customHeight="1" x14ac:dyDescent="0.25">
      <c r="A172" s="362">
        <v>43572</v>
      </c>
      <c r="B172" s="363" t="s">
        <v>47</v>
      </c>
      <c r="C172" s="363"/>
      <c r="D172" s="363"/>
      <c r="E172" s="363"/>
      <c r="F172" s="363"/>
      <c r="G172" s="363"/>
      <c r="H172" s="363"/>
      <c r="I172" s="301">
        <f t="shared" si="26"/>
        <v>0</v>
      </c>
      <c r="J172" s="314" t="s">
        <v>49</v>
      </c>
      <c r="K172" s="58">
        <f t="shared" si="22"/>
        <v>0</v>
      </c>
      <c r="L172" s="59">
        <f t="shared" si="24"/>
        <v>0</v>
      </c>
      <c r="M172" s="315"/>
      <c r="N172" s="270"/>
    </row>
    <row r="173" spans="1:14" ht="16.5" customHeight="1" x14ac:dyDescent="0.25">
      <c r="A173" s="362">
        <v>43573</v>
      </c>
      <c r="B173" s="363" t="s">
        <v>47</v>
      </c>
      <c r="C173" s="363"/>
      <c r="D173" s="363"/>
      <c r="E173" s="363"/>
      <c r="F173" s="363"/>
      <c r="G173" s="363"/>
      <c r="H173" s="363"/>
      <c r="I173" s="301">
        <f t="shared" si="26"/>
        <v>0</v>
      </c>
      <c r="J173" s="314" t="s">
        <v>49</v>
      </c>
      <c r="K173" s="58">
        <f t="shared" si="22"/>
        <v>0</v>
      </c>
      <c r="L173" s="59">
        <f t="shared" si="24"/>
        <v>0</v>
      </c>
      <c r="M173" s="315"/>
      <c r="N173" s="270"/>
    </row>
    <row r="174" spans="1:14" ht="16.5" customHeight="1" thickBot="1" x14ac:dyDescent="0.3">
      <c r="A174" s="364">
        <v>43574</v>
      </c>
      <c r="B174" s="365" t="s">
        <v>47</v>
      </c>
      <c r="C174" s="365"/>
      <c r="D174" s="365"/>
      <c r="E174" s="365"/>
      <c r="F174" s="365"/>
      <c r="G174" s="365"/>
      <c r="H174" s="365"/>
      <c r="I174" s="302">
        <f t="shared" si="26"/>
        <v>0</v>
      </c>
      <c r="J174" s="349" t="s">
        <v>49</v>
      </c>
      <c r="K174" s="63">
        <f t="shared" si="22"/>
        <v>0</v>
      </c>
      <c r="L174" s="64">
        <f t="shared" si="24"/>
        <v>0</v>
      </c>
      <c r="M174" s="328"/>
      <c r="N174" s="271"/>
    </row>
    <row r="175" spans="1:14" ht="16.5" customHeight="1" x14ac:dyDescent="0.25">
      <c r="A175" s="66">
        <v>43577</v>
      </c>
      <c r="B175" s="366" t="s">
        <v>47</v>
      </c>
      <c r="C175" s="366"/>
      <c r="D175" s="366"/>
      <c r="E175" s="366"/>
      <c r="F175" s="366"/>
      <c r="G175" s="366"/>
      <c r="H175" s="366"/>
      <c r="I175" s="367">
        <f t="shared" ref="I175" si="27">MAX((D175*60)-H175-F175-E175-G175,0)</f>
        <v>0</v>
      </c>
      <c r="J175" s="378" t="s">
        <v>49</v>
      </c>
      <c r="K175" s="70">
        <f t="shared" si="22"/>
        <v>0</v>
      </c>
      <c r="L175" s="71">
        <f t="shared" si="24"/>
        <v>0</v>
      </c>
      <c r="M175" s="321"/>
      <c r="N175" s="72"/>
    </row>
    <row r="176" spans="1:14" ht="16.5" customHeight="1" x14ac:dyDescent="0.25">
      <c r="A176" s="57">
        <v>43578</v>
      </c>
      <c r="B176" s="288">
        <v>0.33333333333333331</v>
      </c>
      <c r="C176" s="288">
        <v>0.58333333333333337</v>
      </c>
      <c r="D176" s="53">
        <f t="shared" ref="D176:D222" si="28">MAX((INT((C176-B176)*1440)/60),0)</f>
        <v>6</v>
      </c>
      <c r="E176" s="289">
        <v>0</v>
      </c>
      <c r="F176" s="289">
        <v>30</v>
      </c>
      <c r="G176" s="289">
        <v>0</v>
      </c>
      <c r="H176" s="289">
        <v>12</v>
      </c>
      <c r="I176" s="301">
        <f t="shared" si="23"/>
        <v>318</v>
      </c>
      <c r="J176" s="291"/>
      <c r="K176" s="58">
        <f t="shared" si="22"/>
        <v>1</v>
      </c>
      <c r="L176" s="59">
        <f t="shared" si="24"/>
        <v>5.3</v>
      </c>
      <c r="M176" s="292"/>
      <c r="N176" s="60"/>
    </row>
    <row r="177" spans="1:14" ht="16.5" customHeight="1" x14ac:dyDescent="0.25">
      <c r="A177" s="57">
        <v>43579</v>
      </c>
      <c r="B177" s="288">
        <v>0.33333333333333331</v>
      </c>
      <c r="C177" s="288">
        <v>0.58333333333333337</v>
      </c>
      <c r="D177" s="53">
        <f t="shared" si="28"/>
        <v>6</v>
      </c>
      <c r="E177" s="289">
        <v>0</v>
      </c>
      <c r="F177" s="289">
        <v>30</v>
      </c>
      <c r="G177" s="289">
        <v>0</v>
      </c>
      <c r="H177" s="289">
        <v>12</v>
      </c>
      <c r="I177" s="301">
        <f t="shared" si="23"/>
        <v>318</v>
      </c>
      <c r="J177" s="291"/>
      <c r="K177" s="58">
        <f t="shared" si="22"/>
        <v>1</v>
      </c>
      <c r="L177" s="59">
        <f t="shared" si="24"/>
        <v>5.3</v>
      </c>
      <c r="M177" s="292"/>
      <c r="N177" s="60"/>
    </row>
    <row r="178" spans="1:14" ht="16.5" customHeight="1" x14ac:dyDescent="0.25">
      <c r="A178" s="57">
        <v>43580</v>
      </c>
      <c r="B178" s="288">
        <v>0.33333333333333331</v>
      </c>
      <c r="C178" s="288">
        <v>0.58333333333333337</v>
      </c>
      <c r="D178" s="53">
        <f t="shared" si="28"/>
        <v>6</v>
      </c>
      <c r="E178" s="289">
        <v>0</v>
      </c>
      <c r="F178" s="289">
        <v>30</v>
      </c>
      <c r="G178" s="289">
        <v>0</v>
      </c>
      <c r="H178" s="289">
        <v>12</v>
      </c>
      <c r="I178" s="301">
        <f t="shared" si="23"/>
        <v>318</v>
      </c>
      <c r="J178" s="291"/>
      <c r="K178" s="58">
        <f t="shared" si="22"/>
        <v>1</v>
      </c>
      <c r="L178" s="59">
        <f t="shared" si="24"/>
        <v>5.3</v>
      </c>
      <c r="M178" s="292"/>
      <c r="N178" s="60"/>
    </row>
    <row r="179" spans="1:14" ht="16.5" customHeight="1" thickBot="1" x14ac:dyDescent="0.3">
      <c r="A179" s="61">
        <v>43581</v>
      </c>
      <c r="B179" s="293">
        <v>0.33333333333333331</v>
      </c>
      <c r="C179" s="293">
        <v>0.58333333333333337</v>
      </c>
      <c r="D179" s="62">
        <f t="shared" si="28"/>
        <v>6</v>
      </c>
      <c r="E179" s="294">
        <v>0</v>
      </c>
      <c r="F179" s="294">
        <v>30</v>
      </c>
      <c r="G179" s="294">
        <v>0</v>
      </c>
      <c r="H179" s="294">
        <v>12</v>
      </c>
      <c r="I179" s="302">
        <f t="shared" si="23"/>
        <v>318</v>
      </c>
      <c r="J179" s="296"/>
      <c r="K179" s="63">
        <f t="shared" si="22"/>
        <v>1</v>
      </c>
      <c r="L179" s="64">
        <f t="shared" si="24"/>
        <v>5.3</v>
      </c>
      <c r="M179" s="297"/>
      <c r="N179" s="65"/>
    </row>
    <row r="180" spans="1:14" ht="16.5" customHeight="1" x14ac:dyDescent="0.25">
      <c r="A180" s="52">
        <v>43584</v>
      </c>
      <c r="B180" s="306">
        <v>0.33333333333333331</v>
      </c>
      <c r="C180" s="306">
        <v>0.58333333333333337</v>
      </c>
      <c r="D180" s="173">
        <f t="shared" si="28"/>
        <v>6</v>
      </c>
      <c r="E180" s="309">
        <v>0</v>
      </c>
      <c r="F180" s="309">
        <v>30</v>
      </c>
      <c r="G180" s="309">
        <v>0</v>
      </c>
      <c r="H180" s="309">
        <v>12</v>
      </c>
      <c r="I180" s="354">
        <f t="shared" si="23"/>
        <v>318</v>
      </c>
      <c r="J180" s="311"/>
      <c r="K180" s="54">
        <f t="shared" si="22"/>
        <v>1</v>
      </c>
      <c r="L180" s="55">
        <f t="shared" si="24"/>
        <v>5.3</v>
      </c>
      <c r="M180" s="312"/>
      <c r="N180" s="56"/>
    </row>
    <row r="181" spans="1:14" ht="16.5" customHeight="1" x14ac:dyDescent="0.25">
      <c r="A181" s="57">
        <v>43585</v>
      </c>
      <c r="B181" s="288">
        <v>0.33333333333333331</v>
      </c>
      <c r="C181" s="288">
        <v>0.58333333333333337</v>
      </c>
      <c r="D181" s="53">
        <f t="shared" si="28"/>
        <v>6</v>
      </c>
      <c r="E181" s="289">
        <v>0</v>
      </c>
      <c r="F181" s="289">
        <v>30</v>
      </c>
      <c r="G181" s="289">
        <v>0</v>
      </c>
      <c r="H181" s="289">
        <v>12</v>
      </c>
      <c r="I181" s="301">
        <f t="shared" si="23"/>
        <v>318</v>
      </c>
      <c r="J181" s="291"/>
      <c r="K181" s="58">
        <f t="shared" si="22"/>
        <v>1</v>
      </c>
      <c r="L181" s="59">
        <f t="shared" si="24"/>
        <v>5.3</v>
      </c>
      <c r="M181" s="292"/>
      <c r="N181" s="60"/>
    </row>
    <row r="182" spans="1:14" ht="16.5" customHeight="1" x14ac:dyDescent="0.25">
      <c r="A182" s="175">
        <v>43586</v>
      </c>
      <c r="B182" s="288">
        <v>0.33333333333333331</v>
      </c>
      <c r="C182" s="288">
        <v>0.58333333333333337</v>
      </c>
      <c r="D182" s="176">
        <f t="shared" si="28"/>
        <v>6</v>
      </c>
      <c r="E182" s="289">
        <v>0</v>
      </c>
      <c r="F182" s="289">
        <v>30</v>
      </c>
      <c r="G182" s="289">
        <v>0</v>
      </c>
      <c r="H182" s="289">
        <v>12</v>
      </c>
      <c r="I182" s="368">
        <f t="shared" si="23"/>
        <v>318</v>
      </c>
      <c r="J182" s="291"/>
      <c r="K182" s="177">
        <f t="shared" si="22"/>
        <v>1</v>
      </c>
      <c r="L182" s="178">
        <f t="shared" si="24"/>
        <v>5.3</v>
      </c>
      <c r="M182" s="292"/>
      <c r="N182" s="179"/>
    </row>
    <row r="183" spans="1:14" ht="16.5" customHeight="1" x14ac:dyDescent="0.25">
      <c r="A183" s="175">
        <v>43587</v>
      </c>
      <c r="B183" s="288">
        <v>0.33333333333333331</v>
      </c>
      <c r="C183" s="288">
        <v>0.58333333333333337</v>
      </c>
      <c r="D183" s="176">
        <f t="shared" si="28"/>
        <v>6</v>
      </c>
      <c r="E183" s="289">
        <v>0</v>
      </c>
      <c r="F183" s="289">
        <v>30</v>
      </c>
      <c r="G183" s="289">
        <v>0</v>
      </c>
      <c r="H183" s="289">
        <v>12</v>
      </c>
      <c r="I183" s="368">
        <f t="shared" si="23"/>
        <v>318</v>
      </c>
      <c r="J183" s="291"/>
      <c r="K183" s="177">
        <f t="shared" si="22"/>
        <v>1</v>
      </c>
      <c r="L183" s="178">
        <f t="shared" si="24"/>
        <v>5.3</v>
      </c>
      <c r="M183" s="292"/>
      <c r="N183" s="179"/>
    </row>
    <row r="184" spans="1:14" ht="16.5" customHeight="1" thickBot="1" x14ac:dyDescent="0.3">
      <c r="A184" s="180">
        <v>43588</v>
      </c>
      <c r="B184" s="293">
        <v>0.33333333333333331</v>
      </c>
      <c r="C184" s="293">
        <v>0.58333333333333337</v>
      </c>
      <c r="D184" s="181">
        <f t="shared" si="28"/>
        <v>6</v>
      </c>
      <c r="E184" s="294">
        <v>0</v>
      </c>
      <c r="F184" s="294">
        <v>30</v>
      </c>
      <c r="G184" s="294">
        <v>0</v>
      </c>
      <c r="H184" s="294">
        <v>12</v>
      </c>
      <c r="I184" s="369">
        <f t="shared" si="23"/>
        <v>318</v>
      </c>
      <c r="J184" s="296"/>
      <c r="K184" s="182">
        <f t="shared" si="22"/>
        <v>1</v>
      </c>
      <c r="L184" s="183">
        <f t="shared" si="24"/>
        <v>5.3</v>
      </c>
      <c r="M184" s="297"/>
      <c r="N184" s="184"/>
    </row>
    <row r="185" spans="1:14" ht="16.5" customHeight="1" x14ac:dyDescent="0.25">
      <c r="A185" s="185">
        <v>43591</v>
      </c>
      <c r="B185" s="317">
        <v>0.33333333333333331</v>
      </c>
      <c r="C185" s="317">
        <v>0.58333333333333337</v>
      </c>
      <c r="D185" s="176">
        <f t="shared" si="28"/>
        <v>6</v>
      </c>
      <c r="E185" s="319">
        <v>0</v>
      </c>
      <c r="F185" s="319">
        <v>30</v>
      </c>
      <c r="G185" s="319">
        <v>0</v>
      </c>
      <c r="H185" s="319">
        <v>12</v>
      </c>
      <c r="I185" s="368">
        <f t="shared" si="23"/>
        <v>318</v>
      </c>
      <c r="J185" s="378"/>
      <c r="K185" s="186">
        <f t="shared" si="22"/>
        <v>1</v>
      </c>
      <c r="L185" s="187">
        <f t="shared" si="24"/>
        <v>5.3</v>
      </c>
      <c r="M185" s="321"/>
      <c r="N185" s="188"/>
    </row>
    <row r="186" spans="1:14" ht="16.5" customHeight="1" x14ac:dyDescent="0.25">
      <c r="A186" s="175">
        <v>43592</v>
      </c>
      <c r="B186" s="288">
        <v>0.33333333333333331</v>
      </c>
      <c r="C186" s="288">
        <v>0.58333333333333337</v>
      </c>
      <c r="D186" s="176">
        <f t="shared" si="28"/>
        <v>6</v>
      </c>
      <c r="E186" s="289">
        <v>0</v>
      </c>
      <c r="F186" s="289">
        <v>30</v>
      </c>
      <c r="G186" s="289">
        <v>0</v>
      </c>
      <c r="H186" s="289">
        <v>12</v>
      </c>
      <c r="I186" s="368">
        <f t="shared" si="23"/>
        <v>318</v>
      </c>
      <c r="J186" s="291"/>
      <c r="K186" s="177">
        <f t="shared" si="22"/>
        <v>1</v>
      </c>
      <c r="L186" s="178">
        <f t="shared" si="24"/>
        <v>5.3</v>
      </c>
      <c r="M186" s="292"/>
      <c r="N186" s="179"/>
    </row>
    <row r="187" spans="1:14" ht="16.5" customHeight="1" x14ac:dyDescent="0.25">
      <c r="A187" s="175">
        <v>43593</v>
      </c>
      <c r="B187" s="288">
        <v>0.33333333333333331</v>
      </c>
      <c r="C187" s="288">
        <v>0.58333333333333337</v>
      </c>
      <c r="D187" s="176">
        <f t="shared" si="28"/>
        <v>6</v>
      </c>
      <c r="E187" s="289">
        <v>0</v>
      </c>
      <c r="F187" s="289">
        <v>30</v>
      </c>
      <c r="G187" s="289">
        <v>0</v>
      </c>
      <c r="H187" s="289">
        <v>12</v>
      </c>
      <c r="I187" s="368">
        <f t="shared" si="23"/>
        <v>318</v>
      </c>
      <c r="J187" s="291"/>
      <c r="K187" s="177">
        <f t="shared" si="22"/>
        <v>1</v>
      </c>
      <c r="L187" s="178">
        <f t="shared" si="24"/>
        <v>5.3</v>
      </c>
      <c r="M187" s="292"/>
      <c r="N187" s="179"/>
    </row>
    <row r="188" spans="1:14" ht="16.5" customHeight="1" x14ac:dyDescent="0.25">
      <c r="A188" s="175">
        <v>43594</v>
      </c>
      <c r="B188" s="288">
        <v>0.33333333333333331</v>
      </c>
      <c r="C188" s="288">
        <v>0.58333333333333337</v>
      </c>
      <c r="D188" s="176">
        <f t="shared" si="28"/>
        <v>6</v>
      </c>
      <c r="E188" s="289">
        <v>0</v>
      </c>
      <c r="F188" s="289">
        <v>30</v>
      </c>
      <c r="G188" s="289">
        <v>0</v>
      </c>
      <c r="H188" s="289">
        <v>12</v>
      </c>
      <c r="I188" s="368">
        <f t="shared" si="23"/>
        <v>318</v>
      </c>
      <c r="J188" s="291"/>
      <c r="K188" s="177">
        <f t="shared" si="22"/>
        <v>1</v>
      </c>
      <c r="L188" s="178">
        <f t="shared" si="24"/>
        <v>5.3</v>
      </c>
      <c r="M188" s="292"/>
      <c r="N188" s="179"/>
    </row>
    <row r="189" spans="1:14" ht="16.5" customHeight="1" thickBot="1" x14ac:dyDescent="0.3">
      <c r="A189" s="180">
        <v>43595</v>
      </c>
      <c r="B189" s="293">
        <v>0.33333333333333331</v>
      </c>
      <c r="C189" s="293">
        <v>0.58333333333333337</v>
      </c>
      <c r="D189" s="181">
        <f t="shared" si="28"/>
        <v>6</v>
      </c>
      <c r="E189" s="294">
        <v>0</v>
      </c>
      <c r="F189" s="294">
        <v>30</v>
      </c>
      <c r="G189" s="294">
        <v>0</v>
      </c>
      <c r="H189" s="294">
        <v>12</v>
      </c>
      <c r="I189" s="369">
        <f t="shared" si="23"/>
        <v>318</v>
      </c>
      <c r="J189" s="296"/>
      <c r="K189" s="182">
        <f t="shared" si="22"/>
        <v>1</v>
      </c>
      <c r="L189" s="183">
        <f t="shared" si="24"/>
        <v>5.3</v>
      </c>
      <c r="M189" s="297"/>
      <c r="N189" s="184"/>
    </row>
    <row r="190" spans="1:14" ht="16.5" customHeight="1" x14ac:dyDescent="0.25">
      <c r="A190" s="189">
        <v>43598</v>
      </c>
      <c r="B190" s="317">
        <v>0.33333333333333331</v>
      </c>
      <c r="C190" s="317">
        <v>0.58333333333333337</v>
      </c>
      <c r="D190" s="176">
        <f t="shared" si="28"/>
        <v>6</v>
      </c>
      <c r="E190" s="319">
        <v>0</v>
      </c>
      <c r="F190" s="319">
        <v>30</v>
      </c>
      <c r="G190" s="319">
        <v>0</v>
      </c>
      <c r="H190" s="319">
        <v>12</v>
      </c>
      <c r="I190" s="368">
        <f t="shared" si="23"/>
        <v>318</v>
      </c>
      <c r="J190" s="378"/>
      <c r="K190" s="190">
        <f t="shared" si="22"/>
        <v>1</v>
      </c>
      <c r="L190" s="191">
        <f t="shared" si="24"/>
        <v>5.3</v>
      </c>
      <c r="M190" s="321"/>
      <c r="N190" s="192"/>
    </row>
    <row r="191" spans="1:14" ht="16.5" customHeight="1" x14ac:dyDescent="0.25">
      <c r="A191" s="175">
        <v>43599</v>
      </c>
      <c r="B191" s="288">
        <v>0.33333333333333331</v>
      </c>
      <c r="C191" s="288">
        <v>0.58333333333333337</v>
      </c>
      <c r="D191" s="176">
        <f t="shared" si="28"/>
        <v>6</v>
      </c>
      <c r="E191" s="289">
        <v>0</v>
      </c>
      <c r="F191" s="289">
        <v>30</v>
      </c>
      <c r="G191" s="289">
        <v>0</v>
      </c>
      <c r="H191" s="289">
        <v>12</v>
      </c>
      <c r="I191" s="368">
        <f t="shared" si="23"/>
        <v>318</v>
      </c>
      <c r="J191" s="291"/>
      <c r="K191" s="177">
        <f t="shared" si="22"/>
        <v>1</v>
      </c>
      <c r="L191" s="178">
        <f t="shared" si="24"/>
        <v>5.3</v>
      </c>
      <c r="M191" s="292"/>
      <c r="N191" s="179"/>
    </row>
    <row r="192" spans="1:14" ht="16.5" customHeight="1" x14ac:dyDescent="0.25">
      <c r="A192" s="175">
        <v>43600</v>
      </c>
      <c r="B192" s="288">
        <v>0.33333333333333331</v>
      </c>
      <c r="C192" s="288">
        <v>0.58333333333333337</v>
      </c>
      <c r="D192" s="176">
        <f t="shared" si="28"/>
        <v>6</v>
      </c>
      <c r="E192" s="289">
        <v>0</v>
      </c>
      <c r="F192" s="289">
        <v>30</v>
      </c>
      <c r="G192" s="289">
        <v>0</v>
      </c>
      <c r="H192" s="289">
        <v>12</v>
      </c>
      <c r="I192" s="368">
        <f t="shared" si="23"/>
        <v>318</v>
      </c>
      <c r="J192" s="291"/>
      <c r="K192" s="177">
        <f t="shared" si="22"/>
        <v>1</v>
      </c>
      <c r="L192" s="178">
        <f t="shared" si="24"/>
        <v>5.3</v>
      </c>
      <c r="M192" s="292"/>
      <c r="N192" s="179"/>
    </row>
    <row r="193" spans="1:14" ht="16.5" customHeight="1" x14ac:dyDescent="0.25">
      <c r="A193" s="175">
        <v>43601</v>
      </c>
      <c r="B193" s="288">
        <v>0.33333333333333331</v>
      </c>
      <c r="C193" s="288">
        <v>0.58333333333333337</v>
      </c>
      <c r="D193" s="176">
        <f t="shared" si="28"/>
        <v>6</v>
      </c>
      <c r="E193" s="289">
        <v>0</v>
      </c>
      <c r="F193" s="289">
        <v>30</v>
      </c>
      <c r="G193" s="289">
        <v>0</v>
      </c>
      <c r="H193" s="289">
        <v>12</v>
      </c>
      <c r="I193" s="368">
        <f t="shared" si="23"/>
        <v>318</v>
      </c>
      <c r="J193" s="291"/>
      <c r="K193" s="177">
        <f t="shared" si="22"/>
        <v>1</v>
      </c>
      <c r="L193" s="178">
        <f t="shared" si="24"/>
        <v>5.3</v>
      </c>
      <c r="M193" s="292"/>
      <c r="N193" s="179"/>
    </row>
    <row r="194" spans="1:14" ht="16.5" customHeight="1" thickBot="1" x14ac:dyDescent="0.3">
      <c r="A194" s="180">
        <v>43602</v>
      </c>
      <c r="B194" s="293">
        <v>0.33333333333333331</v>
      </c>
      <c r="C194" s="293">
        <v>0.58333333333333337</v>
      </c>
      <c r="D194" s="181">
        <f t="shared" si="28"/>
        <v>6</v>
      </c>
      <c r="E194" s="294">
        <v>0</v>
      </c>
      <c r="F194" s="294">
        <v>30</v>
      </c>
      <c r="G194" s="294">
        <v>0</v>
      </c>
      <c r="H194" s="294">
        <v>12</v>
      </c>
      <c r="I194" s="369">
        <f t="shared" si="23"/>
        <v>318</v>
      </c>
      <c r="J194" s="296"/>
      <c r="K194" s="182">
        <f t="shared" si="22"/>
        <v>1</v>
      </c>
      <c r="L194" s="183">
        <f t="shared" si="24"/>
        <v>5.3</v>
      </c>
      <c r="M194" s="297"/>
      <c r="N194" s="184"/>
    </row>
    <row r="195" spans="1:14" ht="16.5" customHeight="1" x14ac:dyDescent="0.25">
      <c r="A195" s="185">
        <v>43605</v>
      </c>
      <c r="B195" s="317">
        <v>0.33333333333333331</v>
      </c>
      <c r="C195" s="317">
        <v>0.58333333333333337</v>
      </c>
      <c r="D195" s="176">
        <f t="shared" si="28"/>
        <v>6</v>
      </c>
      <c r="E195" s="319">
        <v>0</v>
      </c>
      <c r="F195" s="319">
        <v>30</v>
      </c>
      <c r="G195" s="319">
        <v>0</v>
      </c>
      <c r="H195" s="319">
        <v>12</v>
      </c>
      <c r="I195" s="368">
        <f t="shared" si="23"/>
        <v>318</v>
      </c>
      <c r="J195" s="378"/>
      <c r="K195" s="186">
        <f t="shared" si="22"/>
        <v>1</v>
      </c>
      <c r="L195" s="187">
        <f t="shared" si="24"/>
        <v>5.3</v>
      </c>
      <c r="M195" s="321"/>
      <c r="N195" s="188"/>
    </row>
    <row r="196" spans="1:14" ht="16.5" customHeight="1" x14ac:dyDescent="0.25">
      <c r="A196" s="175">
        <v>43606</v>
      </c>
      <c r="B196" s="288">
        <v>0.33333333333333331</v>
      </c>
      <c r="C196" s="288">
        <v>0.58333333333333337</v>
      </c>
      <c r="D196" s="176">
        <f t="shared" si="28"/>
        <v>6</v>
      </c>
      <c r="E196" s="289">
        <v>0</v>
      </c>
      <c r="F196" s="289">
        <v>30</v>
      </c>
      <c r="G196" s="289">
        <v>0</v>
      </c>
      <c r="H196" s="289">
        <v>12</v>
      </c>
      <c r="I196" s="368">
        <f t="shared" si="23"/>
        <v>318</v>
      </c>
      <c r="J196" s="291"/>
      <c r="K196" s="177">
        <f t="shared" si="22"/>
        <v>1</v>
      </c>
      <c r="L196" s="178">
        <f t="shared" si="24"/>
        <v>5.3</v>
      </c>
      <c r="M196" s="292"/>
      <c r="N196" s="179"/>
    </row>
    <row r="197" spans="1:14" ht="16.5" customHeight="1" x14ac:dyDescent="0.25">
      <c r="A197" s="175">
        <v>43607</v>
      </c>
      <c r="B197" s="288">
        <v>0.33333333333333331</v>
      </c>
      <c r="C197" s="288">
        <v>0.58333333333333337</v>
      </c>
      <c r="D197" s="176">
        <f t="shared" si="28"/>
        <v>6</v>
      </c>
      <c r="E197" s="289">
        <v>0</v>
      </c>
      <c r="F197" s="289">
        <v>30</v>
      </c>
      <c r="G197" s="289">
        <v>0</v>
      </c>
      <c r="H197" s="289">
        <v>12</v>
      </c>
      <c r="I197" s="368">
        <f t="shared" si="23"/>
        <v>318</v>
      </c>
      <c r="J197" s="291"/>
      <c r="K197" s="177">
        <f t="shared" si="22"/>
        <v>1</v>
      </c>
      <c r="L197" s="178">
        <f t="shared" si="24"/>
        <v>5.3</v>
      </c>
      <c r="M197" s="292"/>
      <c r="N197" s="179"/>
    </row>
    <row r="198" spans="1:14" ht="16.5" customHeight="1" x14ac:dyDescent="0.25">
      <c r="A198" s="175">
        <v>43608</v>
      </c>
      <c r="B198" s="288">
        <v>0.33333333333333331</v>
      </c>
      <c r="C198" s="288">
        <v>0.58333333333333337</v>
      </c>
      <c r="D198" s="176">
        <f t="shared" si="28"/>
        <v>6</v>
      </c>
      <c r="E198" s="289">
        <v>0</v>
      </c>
      <c r="F198" s="289">
        <v>30</v>
      </c>
      <c r="G198" s="289">
        <v>0</v>
      </c>
      <c r="H198" s="289">
        <v>12</v>
      </c>
      <c r="I198" s="368">
        <f t="shared" si="23"/>
        <v>318</v>
      </c>
      <c r="J198" s="291"/>
      <c r="K198" s="177">
        <f t="shared" si="22"/>
        <v>1</v>
      </c>
      <c r="L198" s="178">
        <f t="shared" si="24"/>
        <v>5.3</v>
      </c>
      <c r="M198" s="292"/>
      <c r="N198" s="179"/>
    </row>
    <row r="199" spans="1:14" ht="16.5" customHeight="1" thickBot="1" x14ac:dyDescent="0.3">
      <c r="A199" s="180">
        <v>43609</v>
      </c>
      <c r="B199" s="293">
        <v>0.33333333333333331</v>
      </c>
      <c r="C199" s="293">
        <v>0.58333333333333337</v>
      </c>
      <c r="D199" s="181">
        <f t="shared" si="28"/>
        <v>6</v>
      </c>
      <c r="E199" s="294">
        <v>0</v>
      </c>
      <c r="F199" s="294">
        <v>30</v>
      </c>
      <c r="G199" s="294">
        <v>0</v>
      </c>
      <c r="H199" s="294">
        <v>12</v>
      </c>
      <c r="I199" s="369">
        <f t="shared" si="23"/>
        <v>318</v>
      </c>
      <c r="J199" s="296"/>
      <c r="K199" s="182">
        <f t="shared" si="22"/>
        <v>1</v>
      </c>
      <c r="L199" s="183">
        <f t="shared" si="24"/>
        <v>5.3</v>
      </c>
      <c r="M199" s="297"/>
      <c r="N199" s="184"/>
    </row>
    <row r="200" spans="1:14" s="204" customFormat="1" ht="16.5" customHeight="1" x14ac:dyDescent="0.25">
      <c r="A200" s="185">
        <v>43612</v>
      </c>
      <c r="B200" s="193" t="s">
        <v>11</v>
      </c>
      <c r="C200" s="194"/>
      <c r="D200" s="195"/>
      <c r="E200" s="227"/>
      <c r="F200" s="227"/>
      <c r="G200" s="227"/>
      <c r="H200" s="227"/>
      <c r="I200" s="232"/>
      <c r="J200" s="214" t="s">
        <v>65</v>
      </c>
      <c r="K200" s="186">
        <f t="shared" si="22"/>
        <v>0</v>
      </c>
      <c r="L200" s="187">
        <f t="shared" si="24"/>
        <v>0</v>
      </c>
      <c r="M200" s="219"/>
      <c r="N200" s="188"/>
    </row>
    <row r="201" spans="1:14" ht="16.5" customHeight="1" x14ac:dyDescent="0.25">
      <c r="A201" s="175">
        <v>43613</v>
      </c>
      <c r="B201" s="288">
        <v>0.33333333333333331</v>
      </c>
      <c r="C201" s="288">
        <v>0.58333333333333337</v>
      </c>
      <c r="D201" s="176">
        <f t="shared" si="28"/>
        <v>6</v>
      </c>
      <c r="E201" s="289">
        <v>0</v>
      </c>
      <c r="F201" s="289">
        <v>30</v>
      </c>
      <c r="G201" s="289">
        <v>0</v>
      </c>
      <c r="H201" s="289">
        <v>12</v>
      </c>
      <c r="I201" s="368">
        <f t="shared" ref="I201:I222" si="29">MAX((D201*60)-H201-F201-E201-G201,0)</f>
        <v>318</v>
      </c>
      <c r="J201" s="291"/>
      <c r="K201" s="177">
        <f t="shared" si="22"/>
        <v>1</v>
      </c>
      <c r="L201" s="178">
        <f t="shared" si="24"/>
        <v>5.3</v>
      </c>
      <c r="M201" s="292"/>
      <c r="N201" s="179"/>
    </row>
    <row r="202" spans="1:14" ht="16.5" customHeight="1" x14ac:dyDescent="0.25">
      <c r="A202" s="175">
        <v>43614</v>
      </c>
      <c r="B202" s="288">
        <v>0.33333333333333331</v>
      </c>
      <c r="C202" s="288">
        <v>0.58333333333333337</v>
      </c>
      <c r="D202" s="176">
        <f t="shared" si="28"/>
        <v>6</v>
      </c>
      <c r="E202" s="289">
        <v>0</v>
      </c>
      <c r="F202" s="289">
        <v>30</v>
      </c>
      <c r="G202" s="289">
        <v>0</v>
      </c>
      <c r="H202" s="289">
        <v>12</v>
      </c>
      <c r="I202" s="368">
        <f t="shared" si="29"/>
        <v>318</v>
      </c>
      <c r="J202" s="291"/>
      <c r="K202" s="177">
        <f t="shared" ref="K202:K224" si="30">IF(I202+M202&gt;0,1,0)</f>
        <v>1</v>
      </c>
      <c r="L202" s="178">
        <f t="shared" si="24"/>
        <v>5.3</v>
      </c>
      <c r="M202" s="292"/>
      <c r="N202" s="179"/>
    </row>
    <row r="203" spans="1:14" ht="16.5" customHeight="1" x14ac:dyDescent="0.25">
      <c r="A203" s="175">
        <v>43615</v>
      </c>
      <c r="B203" s="288">
        <v>0.33333333333333331</v>
      </c>
      <c r="C203" s="288">
        <v>0.58333333333333337</v>
      </c>
      <c r="D203" s="176">
        <f t="shared" si="28"/>
        <v>6</v>
      </c>
      <c r="E203" s="289">
        <v>0</v>
      </c>
      <c r="F203" s="289">
        <v>30</v>
      </c>
      <c r="G203" s="289">
        <v>0</v>
      </c>
      <c r="H203" s="289">
        <v>12</v>
      </c>
      <c r="I203" s="368">
        <f t="shared" si="29"/>
        <v>318</v>
      </c>
      <c r="J203" s="291"/>
      <c r="K203" s="177">
        <f t="shared" si="30"/>
        <v>1</v>
      </c>
      <c r="L203" s="178">
        <f t="shared" si="24"/>
        <v>5.3</v>
      </c>
      <c r="M203" s="292"/>
      <c r="N203" s="179"/>
    </row>
    <row r="204" spans="1:14" ht="16.5" customHeight="1" thickBot="1" x14ac:dyDescent="0.3">
      <c r="A204" s="180">
        <v>43616</v>
      </c>
      <c r="B204" s="293">
        <v>0.33333333333333331</v>
      </c>
      <c r="C204" s="293">
        <v>0.58333333333333337</v>
      </c>
      <c r="D204" s="181">
        <f t="shared" si="28"/>
        <v>6</v>
      </c>
      <c r="E204" s="294">
        <v>0</v>
      </c>
      <c r="F204" s="294">
        <v>30</v>
      </c>
      <c r="G204" s="294">
        <v>0</v>
      </c>
      <c r="H204" s="294">
        <v>12</v>
      </c>
      <c r="I204" s="369">
        <f t="shared" si="29"/>
        <v>318</v>
      </c>
      <c r="J204" s="296"/>
      <c r="K204" s="182">
        <f t="shared" si="30"/>
        <v>1</v>
      </c>
      <c r="L204" s="183">
        <f t="shared" si="24"/>
        <v>5.3</v>
      </c>
      <c r="M204" s="297"/>
      <c r="N204" s="184"/>
    </row>
    <row r="205" spans="1:14" ht="16.5" customHeight="1" x14ac:dyDescent="0.25">
      <c r="A205" s="83">
        <v>43619</v>
      </c>
      <c r="B205" s="306">
        <v>0.33333333333333331</v>
      </c>
      <c r="C205" s="306">
        <v>0.58333333333333337</v>
      </c>
      <c r="D205" s="196">
        <f t="shared" si="28"/>
        <v>6</v>
      </c>
      <c r="E205" s="309">
        <v>0</v>
      </c>
      <c r="F205" s="309">
        <v>30</v>
      </c>
      <c r="G205" s="309">
        <v>0</v>
      </c>
      <c r="H205" s="309">
        <v>12</v>
      </c>
      <c r="I205" s="370">
        <f t="shared" si="29"/>
        <v>318</v>
      </c>
      <c r="J205" s="311"/>
      <c r="K205" s="84">
        <f t="shared" si="30"/>
        <v>1</v>
      </c>
      <c r="L205" s="85">
        <f t="shared" si="24"/>
        <v>5.3</v>
      </c>
      <c r="M205" s="312"/>
      <c r="N205" s="86"/>
    </row>
    <row r="206" spans="1:14" ht="16.5" customHeight="1" x14ac:dyDescent="0.25">
      <c r="A206" s="73">
        <v>43620</v>
      </c>
      <c r="B206" s="288">
        <v>0.33333333333333331</v>
      </c>
      <c r="C206" s="288">
        <v>0.58333333333333337</v>
      </c>
      <c r="D206" s="197">
        <f t="shared" si="28"/>
        <v>6</v>
      </c>
      <c r="E206" s="289">
        <v>0</v>
      </c>
      <c r="F206" s="289">
        <v>30</v>
      </c>
      <c r="G206" s="289">
        <v>0</v>
      </c>
      <c r="H206" s="289">
        <v>12</v>
      </c>
      <c r="I206" s="371">
        <f t="shared" si="29"/>
        <v>318</v>
      </c>
      <c r="J206" s="291"/>
      <c r="K206" s="75">
        <f t="shared" si="30"/>
        <v>1</v>
      </c>
      <c r="L206" s="76">
        <f t="shared" ref="L206:L222" si="31">I206/60</f>
        <v>5.3</v>
      </c>
      <c r="M206" s="292"/>
      <c r="N206" s="77"/>
    </row>
    <row r="207" spans="1:14" ht="16.5" customHeight="1" x14ac:dyDescent="0.25">
      <c r="A207" s="73">
        <v>43621</v>
      </c>
      <c r="B207" s="288">
        <v>0.33333333333333331</v>
      </c>
      <c r="C207" s="288">
        <v>0.58333333333333337</v>
      </c>
      <c r="D207" s="197">
        <f t="shared" si="28"/>
        <v>6</v>
      </c>
      <c r="E207" s="289">
        <v>0</v>
      </c>
      <c r="F207" s="289">
        <v>30</v>
      </c>
      <c r="G207" s="289">
        <v>0</v>
      </c>
      <c r="H207" s="289">
        <v>12</v>
      </c>
      <c r="I207" s="371">
        <f t="shared" si="29"/>
        <v>318</v>
      </c>
      <c r="J207" s="291"/>
      <c r="K207" s="75">
        <f t="shared" si="30"/>
        <v>1</v>
      </c>
      <c r="L207" s="76">
        <f t="shared" si="31"/>
        <v>5.3</v>
      </c>
      <c r="M207" s="292"/>
      <c r="N207" s="77"/>
    </row>
    <row r="208" spans="1:14" ht="16.5" customHeight="1" x14ac:dyDescent="0.25">
      <c r="A208" s="73">
        <v>43622</v>
      </c>
      <c r="B208" s="288">
        <v>0.33333333333333331</v>
      </c>
      <c r="C208" s="288">
        <v>0.58333333333333337</v>
      </c>
      <c r="D208" s="197">
        <f t="shared" si="28"/>
        <v>6</v>
      </c>
      <c r="E208" s="289">
        <v>0</v>
      </c>
      <c r="F208" s="289">
        <v>30</v>
      </c>
      <c r="G208" s="289">
        <v>0</v>
      </c>
      <c r="H208" s="289">
        <v>12</v>
      </c>
      <c r="I208" s="371">
        <f t="shared" si="29"/>
        <v>318</v>
      </c>
      <c r="J208" s="291"/>
      <c r="K208" s="75">
        <f t="shared" si="30"/>
        <v>1</v>
      </c>
      <c r="L208" s="76">
        <f t="shared" si="31"/>
        <v>5.3</v>
      </c>
      <c r="M208" s="292"/>
      <c r="N208" s="77"/>
    </row>
    <row r="209" spans="1:14" ht="16.5" customHeight="1" thickBot="1" x14ac:dyDescent="0.3">
      <c r="A209" s="78">
        <v>43623</v>
      </c>
      <c r="B209" s="293">
        <v>0.33333333333333331</v>
      </c>
      <c r="C209" s="293">
        <v>0.58333333333333337</v>
      </c>
      <c r="D209" s="79">
        <f t="shared" si="28"/>
        <v>6</v>
      </c>
      <c r="E209" s="294">
        <v>0</v>
      </c>
      <c r="F209" s="294">
        <v>30</v>
      </c>
      <c r="G209" s="294">
        <v>0</v>
      </c>
      <c r="H209" s="294">
        <v>12</v>
      </c>
      <c r="I209" s="304">
        <f t="shared" si="29"/>
        <v>318</v>
      </c>
      <c r="J209" s="296"/>
      <c r="K209" s="80">
        <f t="shared" si="30"/>
        <v>1</v>
      </c>
      <c r="L209" s="81">
        <f t="shared" si="31"/>
        <v>5.3</v>
      </c>
      <c r="M209" s="297"/>
      <c r="N209" s="82"/>
    </row>
    <row r="210" spans="1:14" ht="16.5" customHeight="1" x14ac:dyDescent="0.25">
      <c r="A210" s="83">
        <v>43626</v>
      </c>
      <c r="B210" s="306">
        <v>0.33333333333333331</v>
      </c>
      <c r="C210" s="306">
        <v>0.58333333333333337</v>
      </c>
      <c r="D210" s="196">
        <f t="shared" si="28"/>
        <v>6</v>
      </c>
      <c r="E210" s="309">
        <v>0</v>
      </c>
      <c r="F210" s="309">
        <v>30</v>
      </c>
      <c r="G210" s="309">
        <v>0</v>
      </c>
      <c r="H210" s="309">
        <v>12</v>
      </c>
      <c r="I210" s="370">
        <f t="shared" si="29"/>
        <v>318</v>
      </c>
      <c r="J210" s="311"/>
      <c r="K210" s="84">
        <f t="shared" si="30"/>
        <v>1</v>
      </c>
      <c r="L210" s="85">
        <f t="shared" si="31"/>
        <v>5.3</v>
      </c>
      <c r="M210" s="312"/>
      <c r="N210" s="86"/>
    </row>
    <row r="211" spans="1:14" ht="16.5" customHeight="1" x14ac:dyDescent="0.25">
      <c r="A211" s="73">
        <v>43627</v>
      </c>
      <c r="B211" s="288">
        <v>0.33333333333333331</v>
      </c>
      <c r="C211" s="288">
        <v>0.58333333333333337</v>
      </c>
      <c r="D211" s="197">
        <f t="shared" si="28"/>
        <v>6</v>
      </c>
      <c r="E211" s="289">
        <v>0</v>
      </c>
      <c r="F211" s="289">
        <v>30</v>
      </c>
      <c r="G211" s="289">
        <v>0</v>
      </c>
      <c r="H211" s="289">
        <v>12</v>
      </c>
      <c r="I211" s="371">
        <f t="shared" si="29"/>
        <v>318</v>
      </c>
      <c r="J211" s="291"/>
      <c r="K211" s="75">
        <f t="shared" si="30"/>
        <v>1</v>
      </c>
      <c r="L211" s="76">
        <f t="shared" si="31"/>
        <v>5.3</v>
      </c>
      <c r="M211" s="292"/>
      <c r="N211" s="77"/>
    </row>
    <row r="212" spans="1:14" ht="16.5" customHeight="1" x14ac:dyDescent="0.25">
      <c r="A212" s="73">
        <v>43628</v>
      </c>
      <c r="B212" s="288">
        <v>0.33333333333333331</v>
      </c>
      <c r="C212" s="288">
        <v>0.58333333333333337</v>
      </c>
      <c r="D212" s="197">
        <f t="shared" si="28"/>
        <v>6</v>
      </c>
      <c r="E212" s="289">
        <v>0</v>
      </c>
      <c r="F212" s="289">
        <v>30</v>
      </c>
      <c r="G212" s="289">
        <v>0</v>
      </c>
      <c r="H212" s="289">
        <v>12</v>
      </c>
      <c r="I212" s="371">
        <f t="shared" si="29"/>
        <v>318</v>
      </c>
      <c r="J212" s="291"/>
      <c r="K212" s="75">
        <f t="shared" si="30"/>
        <v>1</v>
      </c>
      <c r="L212" s="76">
        <f t="shared" si="31"/>
        <v>5.3</v>
      </c>
      <c r="M212" s="292"/>
      <c r="N212" s="77"/>
    </row>
    <row r="213" spans="1:14" ht="16.5" customHeight="1" x14ac:dyDescent="0.25">
      <c r="A213" s="73">
        <v>43629</v>
      </c>
      <c r="B213" s="288">
        <v>0.33333333333333331</v>
      </c>
      <c r="C213" s="288">
        <v>0.58333333333333337</v>
      </c>
      <c r="D213" s="197">
        <f t="shared" si="28"/>
        <v>6</v>
      </c>
      <c r="E213" s="289">
        <v>0</v>
      </c>
      <c r="F213" s="289">
        <v>30</v>
      </c>
      <c r="G213" s="289">
        <v>0</v>
      </c>
      <c r="H213" s="289">
        <v>12</v>
      </c>
      <c r="I213" s="371">
        <f t="shared" si="29"/>
        <v>318</v>
      </c>
      <c r="J213" s="291"/>
      <c r="K213" s="75">
        <f t="shared" si="30"/>
        <v>1</v>
      </c>
      <c r="L213" s="76">
        <f t="shared" si="31"/>
        <v>5.3</v>
      </c>
      <c r="M213" s="292"/>
      <c r="N213" s="77"/>
    </row>
    <row r="214" spans="1:14" ht="16.5" customHeight="1" thickBot="1" x14ac:dyDescent="0.3">
      <c r="A214" s="78">
        <v>43630</v>
      </c>
      <c r="B214" s="293">
        <v>0.33333333333333331</v>
      </c>
      <c r="C214" s="293">
        <v>0.58333333333333337</v>
      </c>
      <c r="D214" s="79">
        <f t="shared" si="28"/>
        <v>6</v>
      </c>
      <c r="E214" s="294">
        <v>0</v>
      </c>
      <c r="F214" s="294">
        <v>30</v>
      </c>
      <c r="G214" s="294">
        <v>0</v>
      </c>
      <c r="H214" s="294">
        <v>12</v>
      </c>
      <c r="I214" s="304">
        <f t="shared" si="29"/>
        <v>318</v>
      </c>
      <c r="J214" s="296"/>
      <c r="K214" s="80">
        <f t="shared" si="30"/>
        <v>1</v>
      </c>
      <c r="L214" s="81">
        <f t="shared" si="31"/>
        <v>5.3</v>
      </c>
      <c r="M214" s="297"/>
      <c r="N214" s="82"/>
    </row>
    <row r="215" spans="1:14" ht="16.5" customHeight="1" x14ac:dyDescent="0.25">
      <c r="A215" s="83">
        <v>43633</v>
      </c>
      <c r="B215" s="306">
        <v>0.33333333333333331</v>
      </c>
      <c r="C215" s="306">
        <v>0.58333333333333337</v>
      </c>
      <c r="D215" s="196">
        <f t="shared" si="28"/>
        <v>6</v>
      </c>
      <c r="E215" s="309">
        <v>0</v>
      </c>
      <c r="F215" s="309">
        <v>30</v>
      </c>
      <c r="G215" s="309">
        <v>0</v>
      </c>
      <c r="H215" s="309">
        <v>12</v>
      </c>
      <c r="I215" s="370">
        <f t="shared" si="29"/>
        <v>318</v>
      </c>
      <c r="J215" s="311"/>
      <c r="K215" s="84">
        <f t="shared" si="30"/>
        <v>1</v>
      </c>
      <c r="L215" s="85">
        <f t="shared" si="31"/>
        <v>5.3</v>
      </c>
      <c r="M215" s="312"/>
      <c r="N215" s="86"/>
    </row>
    <row r="216" spans="1:14" ht="16.5" customHeight="1" x14ac:dyDescent="0.25">
      <c r="A216" s="73">
        <v>43634</v>
      </c>
      <c r="B216" s="288">
        <v>0.33333333333333331</v>
      </c>
      <c r="C216" s="288">
        <v>0.58333333333333337</v>
      </c>
      <c r="D216" s="197">
        <f t="shared" si="28"/>
        <v>6</v>
      </c>
      <c r="E216" s="289">
        <v>0</v>
      </c>
      <c r="F216" s="289">
        <v>0</v>
      </c>
      <c r="G216" s="289">
        <v>0</v>
      </c>
      <c r="H216" s="289">
        <v>0</v>
      </c>
      <c r="I216" s="371">
        <f t="shared" si="29"/>
        <v>360</v>
      </c>
      <c r="J216" s="291" t="s">
        <v>10</v>
      </c>
      <c r="K216" s="75">
        <f t="shared" si="30"/>
        <v>1</v>
      </c>
      <c r="L216" s="76">
        <f t="shared" si="31"/>
        <v>6</v>
      </c>
      <c r="M216" s="292"/>
      <c r="N216" s="77" t="s">
        <v>86</v>
      </c>
    </row>
    <row r="217" spans="1:14" ht="16.5" customHeight="1" x14ac:dyDescent="0.25">
      <c r="A217" s="73">
        <v>43635</v>
      </c>
      <c r="B217" s="288">
        <v>0.33333333333333331</v>
      </c>
      <c r="C217" s="288">
        <v>0.58333333333333337</v>
      </c>
      <c r="D217" s="197">
        <f t="shared" si="28"/>
        <v>6</v>
      </c>
      <c r="E217" s="289">
        <v>0</v>
      </c>
      <c r="F217" s="289">
        <v>0</v>
      </c>
      <c r="G217" s="289">
        <v>0</v>
      </c>
      <c r="H217" s="289">
        <v>0</v>
      </c>
      <c r="I217" s="371">
        <f t="shared" si="29"/>
        <v>360</v>
      </c>
      <c r="J217" s="291" t="s">
        <v>10</v>
      </c>
      <c r="K217" s="75">
        <f t="shared" si="30"/>
        <v>1</v>
      </c>
      <c r="L217" s="76">
        <f t="shared" si="31"/>
        <v>6</v>
      </c>
      <c r="M217" s="292"/>
      <c r="N217" s="77" t="s">
        <v>86</v>
      </c>
    </row>
    <row r="218" spans="1:14" ht="16.5" customHeight="1" x14ac:dyDescent="0.25">
      <c r="A218" s="73">
        <v>43636</v>
      </c>
      <c r="B218" s="288">
        <v>0.33333333333333331</v>
      </c>
      <c r="C218" s="288">
        <v>0.58333333333333337</v>
      </c>
      <c r="D218" s="197">
        <f t="shared" si="28"/>
        <v>6</v>
      </c>
      <c r="E218" s="289">
        <v>0</v>
      </c>
      <c r="F218" s="289">
        <v>0</v>
      </c>
      <c r="G218" s="289">
        <v>0</v>
      </c>
      <c r="H218" s="289">
        <v>0</v>
      </c>
      <c r="I218" s="371">
        <f t="shared" si="29"/>
        <v>360</v>
      </c>
      <c r="J218" s="291" t="s">
        <v>10</v>
      </c>
      <c r="K218" s="75">
        <f t="shared" si="30"/>
        <v>1</v>
      </c>
      <c r="L218" s="76">
        <f t="shared" si="31"/>
        <v>6</v>
      </c>
      <c r="M218" s="292"/>
      <c r="N218" s="77" t="s">
        <v>86</v>
      </c>
    </row>
    <row r="219" spans="1:14" ht="16.5" customHeight="1" thickBot="1" x14ac:dyDescent="0.3">
      <c r="A219" s="78">
        <v>43637</v>
      </c>
      <c r="B219" s="293">
        <v>0.33333333333333331</v>
      </c>
      <c r="C219" s="293">
        <v>0.58333333333333337</v>
      </c>
      <c r="D219" s="79">
        <f t="shared" si="28"/>
        <v>6</v>
      </c>
      <c r="E219" s="294">
        <v>0</v>
      </c>
      <c r="F219" s="294">
        <v>0</v>
      </c>
      <c r="G219" s="294">
        <v>0</v>
      </c>
      <c r="H219" s="294">
        <v>0</v>
      </c>
      <c r="I219" s="304">
        <f t="shared" si="29"/>
        <v>360</v>
      </c>
      <c r="J219" s="296" t="s">
        <v>10</v>
      </c>
      <c r="K219" s="80">
        <f t="shared" si="30"/>
        <v>1</v>
      </c>
      <c r="L219" s="81">
        <f t="shared" si="31"/>
        <v>6</v>
      </c>
      <c r="M219" s="297"/>
      <c r="N219" s="82" t="s">
        <v>86</v>
      </c>
    </row>
    <row r="220" spans="1:14" ht="16.5" customHeight="1" x14ac:dyDescent="0.25">
      <c r="A220" s="87">
        <v>43640</v>
      </c>
      <c r="B220" s="288">
        <v>0.33333333333333331</v>
      </c>
      <c r="C220" s="306">
        <v>0.58333333333333337</v>
      </c>
      <c r="D220" s="196">
        <f t="shared" si="28"/>
        <v>6</v>
      </c>
      <c r="E220" s="289">
        <v>0</v>
      </c>
      <c r="F220" s="289">
        <v>0</v>
      </c>
      <c r="G220" s="289">
        <v>0</v>
      </c>
      <c r="H220" s="289">
        <v>0</v>
      </c>
      <c r="I220" s="370">
        <f t="shared" si="29"/>
        <v>360</v>
      </c>
      <c r="J220" s="291" t="s">
        <v>10</v>
      </c>
      <c r="K220" s="92">
        <f t="shared" si="30"/>
        <v>1</v>
      </c>
      <c r="L220" s="93">
        <f t="shared" si="31"/>
        <v>6</v>
      </c>
      <c r="M220" s="292"/>
      <c r="N220" s="77" t="s">
        <v>86</v>
      </c>
    </row>
    <row r="221" spans="1:14" ht="16.5" customHeight="1" x14ac:dyDescent="0.25">
      <c r="A221" s="73">
        <v>43641</v>
      </c>
      <c r="B221" s="288">
        <v>0.33333333333333331</v>
      </c>
      <c r="C221" s="288">
        <v>0.58333333333333337</v>
      </c>
      <c r="D221" s="197">
        <f t="shared" si="28"/>
        <v>6</v>
      </c>
      <c r="E221" s="289">
        <v>0</v>
      </c>
      <c r="F221" s="289">
        <v>0</v>
      </c>
      <c r="G221" s="289">
        <v>0</v>
      </c>
      <c r="H221" s="289">
        <v>0</v>
      </c>
      <c r="I221" s="371">
        <f t="shared" si="29"/>
        <v>360</v>
      </c>
      <c r="J221" s="291" t="s">
        <v>10</v>
      </c>
      <c r="K221" s="75">
        <f t="shared" si="30"/>
        <v>1</v>
      </c>
      <c r="L221" s="76">
        <f t="shared" si="31"/>
        <v>6</v>
      </c>
      <c r="M221" s="292"/>
      <c r="N221" s="77" t="s">
        <v>86</v>
      </c>
    </row>
    <row r="222" spans="1:14" ht="16.5" customHeight="1" x14ac:dyDescent="0.25">
      <c r="A222" s="73">
        <v>43642</v>
      </c>
      <c r="B222" s="288"/>
      <c r="C222" s="288"/>
      <c r="D222" s="197">
        <f t="shared" si="28"/>
        <v>0</v>
      </c>
      <c r="E222" s="289"/>
      <c r="F222" s="289"/>
      <c r="G222" s="289"/>
      <c r="H222" s="289"/>
      <c r="I222" s="371">
        <f t="shared" si="29"/>
        <v>0</v>
      </c>
      <c r="J222" s="291" t="s">
        <v>20</v>
      </c>
      <c r="K222" s="75">
        <f t="shared" si="30"/>
        <v>0</v>
      </c>
      <c r="L222" s="76">
        <f t="shared" si="31"/>
        <v>0</v>
      </c>
      <c r="M222" s="292"/>
      <c r="N222" s="77" t="s">
        <v>14</v>
      </c>
    </row>
    <row r="223" spans="1:14" s="204" customFormat="1" ht="16.5" customHeight="1" x14ac:dyDescent="0.25">
      <c r="A223" s="73">
        <v>43643</v>
      </c>
      <c r="B223" s="88" t="s">
        <v>29</v>
      </c>
      <c r="C223" s="89"/>
      <c r="D223" s="203"/>
      <c r="E223" s="224"/>
      <c r="F223" s="224"/>
      <c r="G223" s="224"/>
      <c r="H223" s="224"/>
      <c r="I223" s="91"/>
      <c r="J223" s="211"/>
      <c r="K223" s="75">
        <f t="shared" si="30"/>
        <v>0</v>
      </c>
      <c r="L223" s="76">
        <v>0</v>
      </c>
      <c r="M223" s="224"/>
      <c r="N223" s="77" t="s">
        <v>27</v>
      </c>
    </row>
    <row r="224" spans="1:14" s="204" customFormat="1" ht="16.5" customHeight="1" x14ac:dyDescent="0.25">
      <c r="A224" s="73">
        <v>43644</v>
      </c>
      <c r="B224" s="88" t="s">
        <v>29</v>
      </c>
      <c r="C224" s="89"/>
      <c r="D224" s="203"/>
      <c r="E224" s="224"/>
      <c r="F224" s="224"/>
      <c r="G224" s="224"/>
      <c r="H224" s="224"/>
      <c r="I224" s="91"/>
      <c r="J224" s="211"/>
      <c r="K224" s="75">
        <f t="shared" si="30"/>
        <v>0</v>
      </c>
      <c r="L224" s="76">
        <v>0</v>
      </c>
      <c r="M224" s="224"/>
      <c r="N224" s="77"/>
    </row>
    <row r="226" spans="1:12" ht="16.5" customHeight="1" x14ac:dyDescent="0.25">
      <c r="A226" s="4"/>
      <c r="C226" s="1"/>
      <c r="D226" s="201"/>
      <c r="E226" s="199"/>
      <c r="F226" s="199"/>
      <c r="G226" s="199"/>
      <c r="H226" s="199"/>
      <c r="I226" s="2"/>
    </row>
    <row r="227" spans="1:12" ht="16.5" customHeight="1" x14ac:dyDescent="0.25">
      <c r="A227" s="4"/>
      <c r="I227" s="6"/>
      <c r="L227" s="7"/>
    </row>
    <row r="228" spans="1:12" ht="16.5" customHeight="1" x14ac:dyDescent="0.25">
      <c r="A228" s="4"/>
    </row>
  </sheetData>
  <sheetProtection algorithmName="SHA-512" hashValue="IhYk6jiIBj8i9EOofwT1nPsBJfY4eZbwhwbMbsJBzUE2mZ3IaKcLXg+4F44EezwX9U/AEF5RvQzirhDU7CPe9w==" saltValue="pGx/ZCrLV4E1edThwKzXsA==" spinCount="100000" sheet="1" objects="1" scenarios="1" selectLockedCells="1"/>
  <conditionalFormatting sqref="K6">
    <cfRule type="cellIs" dxfId="5" priority="5" operator="lessThan">
      <formula>180</formula>
    </cfRule>
    <cfRule type="cellIs" dxfId="4" priority="6" operator="greaterThanOrEqual">
      <formula>180</formula>
    </cfRule>
  </conditionalFormatting>
  <conditionalFormatting sqref="L6">
    <cfRule type="cellIs" dxfId="3" priority="3" operator="lessThan">
      <formula>$D$6</formula>
    </cfRule>
    <cfRule type="cellIs" dxfId="2" priority="4" operator="greaterThanOrEqual">
      <formula>$D$6</formula>
    </cfRule>
  </conditionalFormatting>
  <conditionalFormatting sqref="M6">
    <cfRule type="cellIs" dxfId="1" priority="1" operator="greaterThan">
      <formula>$G$6</formula>
    </cfRule>
    <cfRule type="cellIs" dxfId="0" priority="2" operator="lessThanOrEqual">
      <formula>$G$6</formula>
    </cfRule>
  </conditionalFormatting>
  <dataValidations count="1">
    <dataValidation type="list" allowBlank="1" showInputMessage="1" showErrorMessage="1" errorTitle="Incorrect Grade" error="Please use the drop-down arrow to enter either K-6, 7-12, or Half-K.  " sqref="B6">
      <formula1>"K-6,7-12,Half-K"</formula1>
    </dataValidation>
  </dataValidations>
  <pageMargins left="0.7" right="0.7" top="0.75" bottom="0.75" header="0.3" footer="0.3"/>
  <pageSetup scale="74"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Directions - IMPORTANT</vt:lpstr>
      <vt:lpstr>Blank Worksheet - TO COMPLETE</vt:lpstr>
      <vt:lpstr>Sample 1 - JSHS 7 HR</vt:lpstr>
      <vt:lpstr>Sample 2 - ES 6HR</vt:lpstr>
      <vt:lpstr>Sample 3 - JSHSS 6.5 HR 5 pers</vt:lpstr>
      <vt:lpstr>'Blank Worksheet - TO COMPLETE'!Print_Area</vt:lpstr>
      <vt:lpstr>'Directions - IMPORTANT'!Print_Area</vt:lpstr>
      <vt:lpstr>'Sample 1 - JSHS 7 HR'!Print_Area</vt:lpstr>
      <vt:lpstr>'Sample 2 - ES 6HR'!Print_Area</vt:lpstr>
      <vt:lpstr>'Sample 3 - JSHSS 6.5 HR 5 pers'!Print_Area</vt:lpstr>
      <vt:lpstr>'Blank Worksheet - TO COMPLETE'!Print_Titles</vt:lpstr>
      <vt:lpstr>'Sample 1 - JSHS 7 HR'!Print_Titles</vt:lpstr>
      <vt:lpstr>'Sample 2 - ES 6HR'!Print_Titles</vt:lpstr>
      <vt:lpstr>'Sample 3 - JSHSS 6.5 HR 5 pers'!Print_Titles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Cechnicki</dc:creator>
  <cp:lastModifiedBy>Peter Applebee</cp:lastModifiedBy>
  <cp:lastPrinted>2018-05-10T19:34:34Z</cp:lastPrinted>
  <dcterms:created xsi:type="dcterms:W3CDTF">2018-04-26T16:42:46Z</dcterms:created>
  <dcterms:modified xsi:type="dcterms:W3CDTF">2018-05-30T16:49:18Z</dcterms:modified>
</cp:coreProperties>
</file>